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</sheets>
  <definedNames>
    <definedName name="_xlnm.Print_Area" localSheetId="0">Foglio1!$A$1:$U$126</definedName>
    <definedName name="_xlnm.Print_Titles" localSheetId="0">Foglio1!$1:$3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9" i="1" l="1"/>
  <c r="R10" i="1"/>
  <c r="R11" i="1"/>
  <c r="R12" i="1"/>
  <c r="R4" i="1"/>
  <c r="R5" i="1"/>
  <c r="R6" i="1"/>
  <c r="R7" i="1"/>
  <c r="R8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R111" i="1"/>
  <c r="P111" i="1"/>
  <c r="R112" i="1"/>
  <c r="F126" i="1"/>
  <c r="E114" i="1"/>
  <c r="F114" i="1"/>
  <c r="E126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</calcChain>
</file>

<file path=xl/sharedStrings.xml><?xml version="1.0" encoding="utf-8"?>
<sst xmlns="http://schemas.openxmlformats.org/spreadsheetml/2006/main" count="1411" uniqueCount="403">
  <si>
    <t>EAN INTERNO</t>
  </si>
  <si>
    <t>EAN ORIGINALE</t>
  </si>
  <si>
    <t>MARCHI</t>
  </si>
  <si>
    <t>MACRO</t>
  </si>
  <si>
    <t>SETTORE</t>
  </si>
  <si>
    <t>CATEGORIA</t>
  </si>
  <si>
    <t>Descrizione</t>
  </si>
  <si>
    <t>Dimensioni</t>
  </si>
  <si>
    <t>Articolo</t>
  </si>
  <si>
    <t>CODICE TESSUTO</t>
  </si>
  <si>
    <t>Tessuto</t>
  </si>
  <si>
    <t>CODICE COLORE</t>
  </si>
  <si>
    <t>Colore</t>
  </si>
  <si>
    <t>Made in</t>
  </si>
  <si>
    <t>TAGLIA</t>
  </si>
  <si>
    <t>Quantità</t>
  </si>
  <si>
    <t>PREZZO RETAIL</t>
  </si>
  <si>
    <t>PREZZO WHOLESALE</t>
  </si>
  <si>
    <t>FOTO</t>
  </si>
  <si>
    <t xml:space="preserve">7624302076834                                     </t>
  </si>
  <si>
    <t>GUESS</t>
  </si>
  <si>
    <t>DONNA</t>
  </si>
  <si>
    <t>ABBIGLIAMENTO</t>
  </si>
  <si>
    <t>ABITI</t>
  </si>
  <si>
    <t>ABITO, DA DONNA, MANICA LUNGA, MACULATO, CON CINTURA</t>
  </si>
  <si>
    <t>Q1BK12</t>
  </si>
  <si>
    <t>T02F3</t>
  </si>
  <si>
    <t>100%Polyester</t>
  </si>
  <si>
    <t>JTMU</t>
  </si>
  <si>
    <t>JET BLACK MULTI</t>
  </si>
  <si>
    <t>BANGLADESH</t>
  </si>
  <si>
    <t>M</t>
  </si>
  <si>
    <t>DALILA DRESS</t>
  </si>
  <si>
    <t>W0GK1F</t>
  </si>
  <si>
    <t>WCUZ0</t>
  </si>
  <si>
    <t>57%COTTON 43%POLYAMIDE</t>
  </si>
  <si>
    <t>TWHT</t>
  </si>
  <si>
    <t>TRUE WHITE A000</t>
  </si>
  <si>
    <t>ITALY</t>
  </si>
  <si>
    <t>XS</t>
  </si>
  <si>
    <t>S</t>
  </si>
  <si>
    <t>L</t>
  </si>
  <si>
    <t xml:space="preserve">7624302056966                                     </t>
  </si>
  <si>
    <t>CAMICIE</t>
  </si>
  <si>
    <t>MARCY CLUISE SHIRT</t>
  </si>
  <si>
    <t>Q1BH06</t>
  </si>
  <si>
    <t>WEC00</t>
  </si>
  <si>
    <t>P899</t>
  </si>
  <si>
    <t>ANIMALIER PRINT</t>
  </si>
  <si>
    <t xml:space="preserve">7624302056973                                     </t>
  </si>
  <si>
    <t xml:space="preserve">7618483555325                                     </t>
  </si>
  <si>
    <t>CAMICIA, DA DONNA, COLLO CLASSICO, MANICA LUNGA, FANTASIA, BICOLORE, CON LOGO, CHIUSURA BOTTONI</t>
  </si>
  <si>
    <t>Q1OH06</t>
  </si>
  <si>
    <t>WCLH0</t>
  </si>
  <si>
    <t>P386</t>
  </si>
  <si>
    <t>BLACK BASE WH POIS</t>
  </si>
  <si>
    <t xml:space="preserve">7624302064107                                     </t>
  </si>
  <si>
    <t>CAMICIA DI JEANS, DA DONNA, COLLO CLASSICO, MANICA LUNGA, TINTA UNITA, CON LOGO, CHIUSURA BOTTONI</t>
  </si>
  <si>
    <t>Q1VH00</t>
  </si>
  <si>
    <t>D4GN9</t>
  </si>
  <si>
    <t>100%COTTON</t>
  </si>
  <si>
    <t>FELN</t>
  </si>
  <si>
    <t>FELINO MID</t>
  </si>
  <si>
    <t>INDIA</t>
  </si>
  <si>
    <t xml:space="preserve">7624302064138                                     </t>
  </si>
  <si>
    <t>CAMICIA, DA DONNA, MANICA LUNGA, FANTASIA, CHIUSURA BOTTONI</t>
  </si>
  <si>
    <t>W1BH15</t>
  </si>
  <si>
    <t>WDW52</t>
  </si>
  <si>
    <t>F50D</t>
  </si>
  <si>
    <t>RED</t>
  </si>
  <si>
    <t>BLUSA, DA DONNA, MANICA LUNGA, TINTA UNITA</t>
  </si>
  <si>
    <t>W2RH24</t>
  </si>
  <si>
    <t>WEE20</t>
  </si>
  <si>
    <t>93%VI 7%SE</t>
  </si>
  <si>
    <t>G7HA</t>
  </si>
  <si>
    <t>CELESTE</t>
  </si>
  <si>
    <t>ITALIA</t>
  </si>
  <si>
    <t>SHIRT FOR WOMEN, BUTTONS CLOSURE, SOLID COLOUR, BASIC COLLAR, LONG SLEEVES</t>
  </si>
  <si>
    <t>W81H22</t>
  </si>
  <si>
    <t>W8CH0</t>
  </si>
  <si>
    <t>70%VI 30%LY</t>
  </si>
  <si>
    <t>C757</t>
  </si>
  <si>
    <t>NEW NAVY BLUE</t>
  </si>
  <si>
    <t>CHINA</t>
  </si>
  <si>
    <t xml:space="preserve">7624302054542                                     </t>
  </si>
  <si>
    <t>CAPPOTTI E GIACCHE</t>
  </si>
  <si>
    <t>GIUBBOTTO CON PELLICCIA ECOLOGICA, DA DONNA, TASCHE, MANICA LUNGA, TINTA UNITA, CHIUSURA ZIP</t>
  </si>
  <si>
    <t>Q1BL13</t>
  </si>
  <si>
    <t>WEBX0</t>
  </si>
  <si>
    <t>100%ACRYLIC</t>
  </si>
  <si>
    <t>JBLK</t>
  </si>
  <si>
    <t>Jet Black A996</t>
  </si>
  <si>
    <t xml:space="preserve">7624302054559                                     </t>
  </si>
  <si>
    <t xml:space="preserve">7624302054566                                     </t>
  </si>
  <si>
    <t xml:space="preserve">7624302054573                                     </t>
  </si>
  <si>
    <t xml:space="preserve">7624302059707                                     </t>
  </si>
  <si>
    <t>PIUMINO, DA DONNA, TASCHE, CON CAPPUCCIO, MANICA LUNGA, TINTA UNITA, CON LOGO, CHIUSURA BOTTONI, CHIUSURA ZIP</t>
  </si>
  <si>
    <t>Q1BL16</t>
  </si>
  <si>
    <t>WDL70</t>
  </si>
  <si>
    <t>G172</t>
  </si>
  <si>
    <t>FALCON</t>
  </si>
  <si>
    <t xml:space="preserve">7624302059714                                     </t>
  </si>
  <si>
    <t xml:space="preserve">7624302059721                                     </t>
  </si>
  <si>
    <t xml:space="preserve">7624302059738                                     </t>
  </si>
  <si>
    <t xml:space="preserve">7624302054740                                     </t>
  </si>
  <si>
    <t>GIUBBOTTO, DA DONNA, TASCHE, CON CAPPUCCIO, MANICA LUNGA, TINTA UNITA, CON LOGO, CHIUSURA ZIP</t>
  </si>
  <si>
    <t>Q1BL26</t>
  </si>
  <si>
    <t>WDOS0</t>
  </si>
  <si>
    <t>MYANMAR</t>
  </si>
  <si>
    <t xml:space="preserve">7624302054757                                     </t>
  </si>
  <si>
    <t xml:space="preserve">7624302054764                                     </t>
  </si>
  <si>
    <t xml:space="preserve">7624302054771                                     </t>
  </si>
  <si>
    <t>GIUBBOTTO LUNGO, DA DONNA, TASCHE, COLLO CON PELLICCIA ECOLOGICA, MANICA LUNGA, TINTA UNITA, CHIUSURA ZIP</t>
  </si>
  <si>
    <t>Q1RL14</t>
  </si>
  <si>
    <t>100%PL</t>
  </si>
  <si>
    <t>BLUE</t>
  </si>
  <si>
    <t>WALLIS LONG DOWN JACKET</t>
  </si>
  <si>
    <t>W0BL05</t>
  </si>
  <si>
    <t>WDEY0</t>
  </si>
  <si>
    <t>G72G</t>
  </si>
  <si>
    <t>BLUE JAM</t>
  </si>
  <si>
    <t>XL</t>
  </si>
  <si>
    <t>CAPPOTTO, DA DONNA, TINTA UNITA, CHIUSURA ZIP</t>
  </si>
  <si>
    <t>W1GL08</t>
  </si>
  <si>
    <t>WE3C0</t>
  </si>
  <si>
    <t>100%PU</t>
  </si>
  <si>
    <t>F9BL</t>
  </si>
  <si>
    <t>GRIGIO</t>
  </si>
  <si>
    <t>P.R.C.</t>
  </si>
  <si>
    <t>BARRY COATED BOMBER</t>
  </si>
  <si>
    <t>W1GN00</t>
  </si>
  <si>
    <t>RDYH0</t>
  </si>
  <si>
    <t>C123</t>
  </si>
  <si>
    <t>ECRU</t>
  </si>
  <si>
    <t xml:space="preserve">7624302077213                                     </t>
  </si>
  <si>
    <t>FELPE</t>
  </si>
  <si>
    <t>FELPA, DA DONNA, TINTA UNITA, CON LOGO, CHIUSURA ZIP</t>
  </si>
  <si>
    <t>Q1BQ00</t>
  </si>
  <si>
    <t>K6C77</t>
  </si>
  <si>
    <t>96%POLYESTER 4%ELASTANE</t>
  </si>
  <si>
    <t xml:space="preserve">7628067035860                                     </t>
  </si>
  <si>
    <t>FELPA, DA DONNA, CON CAPPUCCIO, MANICA LUNGA, TINTA UNITA, CON LOGO</t>
  </si>
  <si>
    <t>Q1PQ35</t>
  </si>
  <si>
    <t>K9FL0</t>
  </si>
  <si>
    <t>68%COTTON 32%POLYESTER</t>
  </si>
  <si>
    <t>G380</t>
  </si>
  <si>
    <t xml:space="preserve">7628067035884                                     </t>
  </si>
  <si>
    <t xml:space="preserve">7628067035969                                     </t>
  </si>
  <si>
    <t xml:space="preserve">7624302628903                                     </t>
  </si>
  <si>
    <t>Q1PQ37</t>
  </si>
  <si>
    <t>K8D30</t>
  </si>
  <si>
    <t>TURKEY</t>
  </si>
  <si>
    <t xml:space="preserve">7624302628910                                     </t>
  </si>
  <si>
    <t xml:space="preserve">7624302629078                                     </t>
  </si>
  <si>
    <t>KAWJ0</t>
  </si>
  <si>
    <t>61%COTTON 39%POLYESTER</t>
  </si>
  <si>
    <t>LHY</t>
  </si>
  <si>
    <t>LIGHT HEATHER GREY M</t>
  </si>
  <si>
    <t xml:space="preserve">7624302629085                                     </t>
  </si>
  <si>
    <t xml:space="preserve">7624302629108                                     </t>
  </si>
  <si>
    <t xml:space="preserve">7624302629115                                     </t>
  </si>
  <si>
    <t xml:space="preserve">7624302629290                                     </t>
  </si>
  <si>
    <t>FELPA, DA DONNA, TASCONE, CON CAPPUCCIO, MANICA LUNGA, TINTA UNITA, CON LOGO</t>
  </si>
  <si>
    <t>Q1PQ38</t>
  </si>
  <si>
    <t>G7U8</t>
  </si>
  <si>
    <t>NAVY FIORD</t>
  </si>
  <si>
    <t xml:space="preserve">7624302718109                                     </t>
  </si>
  <si>
    <t>FELPA, DA DONNA, TASCHE, CON CAPPUCCIO, MANICA LUNGA, TINTA UNITA, CON LOGO, CHIUSURA ZIP</t>
  </si>
  <si>
    <t>Q1RQ07</t>
  </si>
  <si>
    <t>K6WQ0</t>
  </si>
  <si>
    <t>85%Polyester 13%Cotton 2%Elastane</t>
  </si>
  <si>
    <t>G2B8</t>
  </si>
  <si>
    <t>DUSTY APRICOT</t>
  </si>
  <si>
    <t xml:space="preserve">7624302718116                                     </t>
  </si>
  <si>
    <t xml:space="preserve">7624302718123                                     </t>
  </si>
  <si>
    <t>INTIMO</t>
  </si>
  <si>
    <t>SLIP, DA DONNA, TINTA UNITA, CON LOGO</t>
  </si>
  <si>
    <t>O0BE02</t>
  </si>
  <si>
    <t>PZ01C</t>
  </si>
  <si>
    <t>91%PA 9%EA</t>
  </si>
  <si>
    <t>BLACK</t>
  </si>
  <si>
    <t xml:space="preserve">7624302590248                                     </t>
  </si>
  <si>
    <t>JEANS</t>
  </si>
  <si>
    <t>JEANS, DA DONNA, SKINNY, TINTA UNITA, CON LOGO, CHIUSURA ZIP E BOTTONE</t>
  </si>
  <si>
    <t>Q1RA27</t>
  </si>
  <si>
    <t>D4LH9</t>
  </si>
  <si>
    <t>70%COTTON 28%POLYESTER 2%ELASTANE</t>
  </si>
  <si>
    <t>ARI1</t>
  </si>
  <si>
    <t>ARI DARK</t>
  </si>
  <si>
    <t>PAKISTAN</t>
  </si>
  <si>
    <t>24|L28</t>
  </si>
  <si>
    <t xml:space="preserve">7624302590255                                     </t>
  </si>
  <si>
    <t>25|L28</t>
  </si>
  <si>
    <t xml:space="preserve">7624302590262                                     </t>
  </si>
  <si>
    <t>26|L28</t>
  </si>
  <si>
    <t xml:space="preserve">7624302590293                                     </t>
  </si>
  <si>
    <t>29|L28</t>
  </si>
  <si>
    <t>JEANS, DA DONNA, CINQUE TASCHE, TINTA UNITA, CON LOGO, CHIUSURA ZIP E BOTTONE</t>
  </si>
  <si>
    <t>W02A53</t>
  </si>
  <si>
    <t>D3LI3</t>
  </si>
  <si>
    <t>68%CLY  32%VI</t>
  </si>
  <si>
    <t>LEVS</t>
  </si>
  <si>
    <t>DENIM</t>
  </si>
  <si>
    <t>TUNISIA</t>
  </si>
  <si>
    <t>25|L27</t>
  </si>
  <si>
    <t>26|L27</t>
  </si>
  <si>
    <t>27|L27</t>
  </si>
  <si>
    <t>28|L27</t>
  </si>
  <si>
    <t>KIANA SUPER HIGH RISE SKINNY</t>
  </si>
  <si>
    <t>W0BA62</t>
  </si>
  <si>
    <t>R49S0</t>
  </si>
  <si>
    <t>65%Lyocell 28%Polyester 5%Elastomultiester 2%Elastane</t>
  </si>
  <si>
    <t>RINS</t>
  </si>
  <si>
    <t>RINSE</t>
  </si>
  <si>
    <t>MEXICO</t>
  </si>
  <si>
    <t>JEANS, DA DONNA, CINQUE TASCHE, SKINNY, TINTA UNITA, CON LOGO, CHIUSURA ZIP E BOTTONE</t>
  </si>
  <si>
    <t>W0BAJ2</t>
  </si>
  <si>
    <t>D4671</t>
  </si>
  <si>
    <t>65%CO 22%MD 13%EA</t>
  </si>
  <si>
    <t>DRYB</t>
  </si>
  <si>
    <t>DENIM BLU</t>
  </si>
  <si>
    <t>26|L30</t>
  </si>
  <si>
    <t>JEANS, FOR WOMEN, FIVE POCKETS, SKINNY, SOLID COLOUR, ZIP AND BUTTON CLOSURE</t>
  </si>
  <si>
    <t>W1RA93</t>
  </si>
  <si>
    <t>D46A4</t>
  </si>
  <si>
    <t>99%Cotton 1%Elastane</t>
  </si>
  <si>
    <t>GLRS</t>
  </si>
  <si>
    <t>GLORIOUS</t>
  </si>
  <si>
    <t>24|L29</t>
  </si>
  <si>
    <t>27|L29</t>
  </si>
  <si>
    <t>JEGGING</t>
  </si>
  <si>
    <t>W44A97</t>
  </si>
  <si>
    <t>D0X06</t>
  </si>
  <si>
    <t>65%COTTON 31%POLYESTER 4%ELASTANE</t>
  </si>
  <si>
    <t>DSBK</t>
  </si>
  <si>
    <t>DARKNESS BLACK</t>
  </si>
  <si>
    <t>L|L32</t>
  </si>
  <si>
    <t>CURVE X</t>
  </si>
  <si>
    <t>W62AJ2</t>
  </si>
  <si>
    <t>D1GV3</t>
  </si>
  <si>
    <t>93%COTTON 4%ELASTANE 3%POLYESTER</t>
  </si>
  <si>
    <t>BAEM</t>
  </si>
  <si>
    <t>BALOON EMBELLISHED</t>
  </si>
  <si>
    <t>25|L30</t>
  </si>
  <si>
    <t>27|L30</t>
  </si>
  <si>
    <t xml:space="preserve">7618483365610                                     </t>
  </si>
  <si>
    <t>MAGLIE</t>
  </si>
  <si>
    <t>MAGLIA, DA DONNA, SCOLLO A V, MANICA LUNGA, TINTA UNITA, CON LOGO, PATRICIA LUREX VN SWEATER</t>
  </si>
  <si>
    <t>Q0RR13</t>
  </si>
  <si>
    <t>Z2TA0</t>
  </si>
  <si>
    <t>80%Viscose 15%Polyamide 5%Metal fibre</t>
  </si>
  <si>
    <t xml:space="preserve">7618483365627                                     </t>
  </si>
  <si>
    <t xml:space="preserve">7618483366365                                     </t>
  </si>
  <si>
    <t>MAGLIA, DA DONNA, COLLO ALTO, MANICA LUNGA, TINTA UNITA, CON LOGO. TAYLA TURTLENECK SWEATER</t>
  </si>
  <si>
    <t>Q0RR18</t>
  </si>
  <si>
    <t>Z0611</t>
  </si>
  <si>
    <t>70%VISCOSE 30%POLYAMIDE</t>
  </si>
  <si>
    <t xml:space="preserve">7618483366372                                     </t>
  </si>
  <si>
    <t xml:space="preserve">7624302079118                                     </t>
  </si>
  <si>
    <t>MAGLIA, DA DONNA, GIROCOLLO, MANICA LUNGA, TINTA UNITA, CON LOGO, NEW ZOWIE SWEATER</t>
  </si>
  <si>
    <t>Q1BR35</t>
  </si>
  <si>
    <t>Z2XJ0</t>
  </si>
  <si>
    <t>48%Polyamide 38%Acrylic 10%Wool 4%Elastane</t>
  </si>
  <si>
    <t xml:space="preserve">7624302079125                                     </t>
  </si>
  <si>
    <t xml:space="preserve">7624302079156                                     </t>
  </si>
  <si>
    <t>MAGLIA, DA DONNA, GIROCOLLO, MANICA LUNGA, TINTA UNITA, CON LOGO</t>
  </si>
  <si>
    <t>Q1RR08</t>
  </si>
  <si>
    <t>Z2XK0</t>
  </si>
  <si>
    <t>100%AC</t>
  </si>
  <si>
    <t>NERO</t>
  </si>
  <si>
    <t>MAGLIA, DA DONNA, GIROCOLLO, MANICA LUNGA, BICOLORE, CON LOGO, MAYA CN LS SWEATER</t>
  </si>
  <si>
    <t>Q1VR01</t>
  </si>
  <si>
    <t>Z2NM0</t>
  </si>
  <si>
    <t>60%CO 40%VI</t>
  </si>
  <si>
    <t>GREY BLACK</t>
  </si>
  <si>
    <t>Q20R13</t>
  </si>
  <si>
    <t>Z2KH0</t>
  </si>
  <si>
    <t>83%VI 17%NY</t>
  </si>
  <si>
    <t>G1Z2</t>
  </si>
  <si>
    <t>CAMEL</t>
  </si>
  <si>
    <t>MAGLIA, DA DONNA, GIROCOLLO, MANICA LUNGA, BICOLORE, CON LOGO</t>
  </si>
  <si>
    <t>Q2GR0</t>
  </si>
  <si>
    <t>70%VI 30%PA</t>
  </si>
  <si>
    <t>MAGLIA, DA DONNA, GIROCOLLO, MANICA LUNGA, A RIGHE, BICOLORE, CON LOGO</t>
  </si>
  <si>
    <t>Q2GR02</t>
  </si>
  <si>
    <t>Z30G0</t>
  </si>
  <si>
    <t>S01U</t>
  </si>
  <si>
    <t>WHITE BLUE</t>
  </si>
  <si>
    <t>MAGLIA, DA DONNA, GIROCOLLO, MANICA LUNGA, A RIGHE, BICOLORE, CON LOGO, MARCY STRIPED SWEATER</t>
  </si>
  <si>
    <t>S60J</t>
  </si>
  <si>
    <t>ARAGOSTA/BIANCO</t>
  </si>
  <si>
    <t>MAGLIA, DA DONNA, MANICA LUNGA, TINTA UNITA, CON LOGO, CON BOTTONI, LS MADRID</t>
  </si>
  <si>
    <t>Q2OP05</t>
  </si>
  <si>
    <t>KAQX0</t>
  </si>
  <si>
    <t>95%VI 5%SPANDEX</t>
  </si>
  <si>
    <t>G8L1</t>
  </si>
  <si>
    <t>GREEN</t>
  </si>
  <si>
    <t>Q2OR04</t>
  </si>
  <si>
    <t>Q2OR05</t>
  </si>
  <si>
    <t>Z2YR0</t>
  </si>
  <si>
    <t>60%PA 40%PL</t>
  </si>
  <si>
    <t>G1U2</t>
  </si>
  <si>
    <t>MARRONE</t>
  </si>
  <si>
    <t>MAGLIA, DA DONNA, SCOLLO A BARCA, MANICA A TRE QUARTI, TINTA UNITA, CON LOGO</t>
  </si>
  <si>
    <t>W1GR25</t>
  </si>
  <si>
    <t>R13G8</t>
  </si>
  <si>
    <t>88%VI 2%EA 10%PL</t>
  </si>
  <si>
    <t>F7V4</t>
  </si>
  <si>
    <t>AZURE SKY</t>
  </si>
  <si>
    <t>W1RP09</t>
  </si>
  <si>
    <t>K8RT2</t>
  </si>
  <si>
    <t>94%VISCOSE 6%ELASTANE</t>
  </si>
  <si>
    <t>G8BT</t>
  </si>
  <si>
    <t>GREENSTONE</t>
  </si>
  <si>
    <t>CAMBODIA</t>
  </si>
  <si>
    <t xml:space="preserve">7624302077695                                     </t>
  </si>
  <si>
    <t>PANTALONI</t>
  </si>
  <si>
    <t>PANTALONI SPORTIVI, DA DONNA, TINTA UNITA, CON LOGO</t>
  </si>
  <si>
    <t>Q1BQ08</t>
  </si>
  <si>
    <t>K6C70</t>
  </si>
  <si>
    <t>G5R1</t>
  </si>
  <si>
    <t>VINEGAR</t>
  </si>
  <si>
    <t xml:space="preserve">7624302077787                                     </t>
  </si>
  <si>
    <t>PANTALONI SPORTIVI, DA DONNA, DUE TASCHE, TINTA UNITA, CON LOGO</t>
  </si>
  <si>
    <t xml:space="preserve">7628067783051                                     </t>
  </si>
  <si>
    <t>Q1BQ83</t>
  </si>
  <si>
    <t>KAOW0</t>
  </si>
  <si>
    <t>60%COTTON 40%POLYESTER</t>
  </si>
  <si>
    <t>LMGY</t>
  </si>
  <si>
    <t>LIGHT MELANGE GREY M</t>
  </si>
  <si>
    <t xml:space="preserve">7628067783075                                     </t>
  </si>
  <si>
    <t xml:space="preserve">7618483910315                                     </t>
  </si>
  <si>
    <t>PANTALONE, DA DONNA, CINQUE TASCHE, TINTA UNITA, CON LOGO, CHIUSURA ZIP E BOTTONE, SKINNY HIGH</t>
  </si>
  <si>
    <t>Q1GAA4</t>
  </si>
  <si>
    <t>WE249</t>
  </si>
  <si>
    <t>65%COTTON 32%POLYESTER 3%ELASTANE</t>
  </si>
  <si>
    <t xml:space="preserve">7618483910322                                     </t>
  </si>
  <si>
    <t xml:space="preserve">7618483910339                                     </t>
  </si>
  <si>
    <t xml:space="preserve">7618483910346                                     </t>
  </si>
  <si>
    <t>27|L28</t>
  </si>
  <si>
    <t xml:space="preserve">7618483910353                                     </t>
  </si>
  <si>
    <t>28|L28</t>
  </si>
  <si>
    <t xml:space="preserve">7618483910360                                     </t>
  </si>
  <si>
    <t>1981 SKINNY</t>
  </si>
  <si>
    <t>W1GA46</t>
  </si>
  <si>
    <t>D3ZTD</t>
  </si>
  <si>
    <t>95%Cotton 4%Elastomultiester 1%Elastane</t>
  </si>
  <si>
    <t>SAGD</t>
  </si>
  <si>
    <t>SAGUARO DESTROY</t>
  </si>
  <si>
    <t>SHORTS</t>
  </si>
  <si>
    <t>LINA SHORT</t>
  </si>
  <si>
    <t>W1GD19</t>
  </si>
  <si>
    <t>D4DQ1</t>
  </si>
  <si>
    <t>DPAN</t>
  </si>
  <si>
    <t>DESERT PANELING</t>
  </si>
  <si>
    <t>SHORTS, DA DONNA, CINQUE TASCHE, TINTA UNITA ,IN DENIM</t>
  </si>
  <si>
    <t>W9RD26</t>
  </si>
  <si>
    <t>WD5F9</t>
  </si>
  <si>
    <t>100%CO</t>
  </si>
  <si>
    <t>JET BLACK</t>
  </si>
  <si>
    <t xml:space="preserve">7624302057420                                     </t>
  </si>
  <si>
    <t>T SHIRT</t>
  </si>
  <si>
    <t>T-SHIRT, DA DONNA, GIROCOLLO, MANICA CORTA, TINTA UNITA, CON LOGO</t>
  </si>
  <si>
    <t>Q1BI01</t>
  </si>
  <si>
    <t>KAOF0</t>
  </si>
  <si>
    <t>100%Cotton</t>
  </si>
  <si>
    <t xml:space="preserve">7624302057437                                     </t>
  </si>
  <si>
    <t xml:space="preserve">7624302057444                                     </t>
  </si>
  <si>
    <t xml:space="preserve">7624302058052                                     </t>
  </si>
  <si>
    <t>T-SHIRT, DA DONNA, COLLO A V, MANICA CORTA, TINTA UNITA, CON LOGO</t>
  </si>
  <si>
    <t>Q1BI05</t>
  </si>
  <si>
    <t>KAK90</t>
  </si>
  <si>
    <t xml:space="preserve">7624302058175                                     </t>
  </si>
  <si>
    <t>Q1BI06</t>
  </si>
  <si>
    <t xml:space="preserve">7624302058304                                     </t>
  </si>
  <si>
    <t>ROSY CN SS TEE</t>
  </si>
  <si>
    <t>Q1BI07</t>
  </si>
  <si>
    <t>T-SHIRT, DA DONNA, GIROCOLLO, MANICA CORTA, FANTASIA</t>
  </si>
  <si>
    <t>W1GI21</t>
  </si>
  <si>
    <t>R4JZ4</t>
  </si>
  <si>
    <t>88% PL 12% EA</t>
  </si>
  <si>
    <t>P7AS</t>
  </si>
  <si>
    <t>BLUE FANTASIA</t>
  </si>
  <si>
    <t>VIETNAM</t>
  </si>
  <si>
    <t>TOP</t>
  </si>
  <si>
    <t>TOP DA DONNA ASYMMETRIC GOLD LINES TOP</t>
  </si>
  <si>
    <t>W84H70</t>
  </si>
  <si>
    <t>WBJA0</t>
  </si>
  <si>
    <t>P9SZ</t>
  </si>
  <si>
    <t>VERTICALLY GOLD LINE</t>
  </si>
  <si>
    <t>ROMANIA</t>
  </si>
  <si>
    <t>BEACHWEAR</t>
  </si>
  <si>
    <t>COSTUMI</t>
  </si>
  <si>
    <t>COSTUME, SLIP, DA DONNA, A FIORI, FANTASIA, CON LOGO</t>
  </si>
  <si>
    <t>E1GO12</t>
  </si>
  <si>
    <t>MP004</t>
  </si>
  <si>
    <t>90%PA 10%EA</t>
  </si>
  <si>
    <t>PV46</t>
  </si>
  <si>
    <t>FANTASIA FIORI</t>
  </si>
  <si>
    <t>QUANTITà</t>
  </si>
  <si>
    <t>AVG RETAIL</t>
  </si>
  <si>
    <t>TOT RETAIL</t>
  </si>
  <si>
    <t>TOT WHOLESALE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</si>
</sst>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"/>
    <numFmt numFmtId="165" formatCode="###0.00\ \€"/>
    <numFmt numFmtId="166" formatCode="#,##0.00\ &quot;€&quot;"/>
    <numFmt numFmtId="167" formatCode="#,##0.00\ _€"/>
  </numFmts>
  <fonts count="5" x14ac:knownFonts="1">
    <font>
      <sz val="11"/>
      <color rgb="FF000000"/>
      <name val="Calibri"/>
    </font>
    <font>
      <b/>
      <sz val="20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/>
    <xf numFmtId="166" fontId="1" fillId="0" borderId="0" xfId="0" applyNumberFormat="1" applyFont="1" applyAlignment="1">
      <alignment horizontal="center"/>
    </xf>
    <xf numFmtId="166" fontId="0" fillId="0" borderId="0" xfId="0" applyNumberFormat="1"/>
    <xf numFmtId="167" fontId="0" fillId="0" borderId="0" xfId="0" applyNumberFormat="1"/>
    <xf numFmtId="0" fontId="1" fillId="0" borderId="0" xfId="0" applyFont="1" applyAlignment="1">
      <alignment horizontal="center"/>
    </xf>
    <xf numFmtId="0" fontId="0" fillId="0" borderId="0" xfId="0"/>
    <xf numFmtId="0" fontId="3" fillId="0" borderId="0" xfId="0" applyFont="1" applyAlignment="1">
      <alignment horizontal="center"/>
    </xf>
  </cellXfs>
  <cellStyles count="1">
    <cellStyle name="Normal" xfId="0" builtinId="0"/>
  </cellStyles>
  <dxfs count="16">
    <dxf>
      <numFmt numFmtId="167" formatCode="#,##0.00\ _€"/>
      <border diagonalUp="0" diagonalDown="0" outline="0">
        <left/>
        <right/>
        <top/>
        <bottom/>
      </border>
    </dxf>
    <dxf>
      <numFmt numFmtId="167" formatCode="#,##0.00\ _€"/>
    </dxf>
    <dxf>
      <numFmt numFmtId="0" formatCode="General"/>
      <border diagonalUp="0" diagonalDown="0" outline="0">
        <left/>
        <right/>
        <top/>
        <bottom/>
      </border>
    </dxf>
    <dxf>
      <numFmt numFmtId="0" formatCode="General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numFmt numFmtId="165" formatCode="###0.00\ \€"/>
    </dxf>
    <dxf>
      <numFmt numFmtId="165" formatCode="###0.00\ \€"/>
    </dxf>
    <dxf>
      <numFmt numFmtId="165" formatCode="###0.00\ \€"/>
    </dxf>
    <dxf>
      <numFmt numFmtId="165" formatCode="###0.00\ \€"/>
    </dxf>
    <dxf>
      <numFmt numFmtId="164" formatCode="0000"/>
    </dxf>
    <dxf>
      <numFmt numFmtId="164" formatCode="0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41" Type="http://schemas.openxmlformats.org/officeDocument/2006/relationships/image" Target="../media/image41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47625</xdr:colOff>
      <xdr:row>4</xdr:row>
      <xdr:rowOff>47625</xdr:rowOff>
    </xdr:from>
    <xdr:ext cx="1143000" cy="1143000"/>
    <xdr:pic>
      <xdr:nvPicPr>
        <xdr:cNvPr id="2" name="FOT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</xdr:row>
      <xdr:rowOff>47625</xdr:rowOff>
    </xdr:from>
    <xdr:ext cx="1143000" cy="1143000"/>
    <xdr:pic>
      <xdr:nvPicPr>
        <xdr:cNvPr id="3" name="FOTO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</xdr:row>
      <xdr:rowOff>47625</xdr:rowOff>
    </xdr:from>
    <xdr:ext cx="1143000" cy="1143000"/>
    <xdr:pic>
      <xdr:nvPicPr>
        <xdr:cNvPr id="4" name="FOTO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11</xdr:row>
      <xdr:rowOff>47625</xdr:rowOff>
    </xdr:from>
    <xdr:ext cx="1143000" cy="1143000"/>
    <xdr:pic>
      <xdr:nvPicPr>
        <xdr:cNvPr id="5" name="FOTO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15</xdr:row>
      <xdr:rowOff>47625</xdr:rowOff>
    </xdr:from>
    <xdr:ext cx="1143000" cy="1143000"/>
    <xdr:pic>
      <xdr:nvPicPr>
        <xdr:cNvPr id="6" name="FOTO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20</xdr:row>
      <xdr:rowOff>47625</xdr:rowOff>
    </xdr:from>
    <xdr:ext cx="1143000" cy="1143000"/>
    <xdr:pic>
      <xdr:nvPicPr>
        <xdr:cNvPr id="7" name="FO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24</xdr:row>
      <xdr:rowOff>47625</xdr:rowOff>
    </xdr:from>
    <xdr:ext cx="1143000" cy="1143000"/>
    <xdr:pic>
      <xdr:nvPicPr>
        <xdr:cNvPr id="8" name="FOTO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32</xdr:row>
      <xdr:rowOff>47625</xdr:rowOff>
    </xdr:from>
    <xdr:ext cx="1143000" cy="1143000"/>
    <xdr:pic>
      <xdr:nvPicPr>
        <xdr:cNvPr id="9" name="FOTO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34</xdr:row>
      <xdr:rowOff>47625</xdr:rowOff>
    </xdr:from>
    <xdr:ext cx="1143000" cy="1143000"/>
    <xdr:pic>
      <xdr:nvPicPr>
        <xdr:cNvPr id="10" name="FOT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35</xdr:row>
      <xdr:rowOff>47625</xdr:rowOff>
    </xdr:from>
    <xdr:ext cx="1143000" cy="1143000"/>
    <xdr:pic>
      <xdr:nvPicPr>
        <xdr:cNvPr id="11" name="FOTO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37</xdr:row>
      <xdr:rowOff>47625</xdr:rowOff>
    </xdr:from>
    <xdr:ext cx="1143000" cy="1143000"/>
    <xdr:pic>
      <xdr:nvPicPr>
        <xdr:cNvPr id="12" name="FOT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39</xdr:row>
      <xdr:rowOff>47625</xdr:rowOff>
    </xdr:from>
    <xdr:ext cx="1143000" cy="1143000"/>
    <xdr:pic>
      <xdr:nvPicPr>
        <xdr:cNvPr id="13" name="FOTO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40</xdr:row>
      <xdr:rowOff>47625</xdr:rowOff>
    </xdr:from>
    <xdr:ext cx="1143000" cy="1143000"/>
    <xdr:pic>
      <xdr:nvPicPr>
        <xdr:cNvPr id="14" name="FOTO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42</xdr:row>
      <xdr:rowOff>47625</xdr:rowOff>
    </xdr:from>
    <xdr:ext cx="1143000" cy="1143000"/>
    <xdr:pic>
      <xdr:nvPicPr>
        <xdr:cNvPr id="15" name="FOTO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46</xdr:row>
      <xdr:rowOff>47625</xdr:rowOff>
    </xdr:from>
    <xdr:ext cx="1143000" cy="1143000"/>
    <xdr:pic>
      <xdr:nvPicPr>
        <xdr:cNvPr id="16" name="FOTO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47</xdr:row>
      <xdr:rowOff>47625</xdr:rowOff>
    </xdr:from>
    <xdr:ext cx="1143000" cy="1143000"/>
    <xdr:pic>
      <xdr:nvPicPr>
        <xdr:cNvPr id="17" name="FOTO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50</xdr:row>
      <xdr:rowOff>47625</xdr:rowOff>
    </xdr:from>
    <xdr:ext cx="1143000" cy="1143000"/>
    <xdr:pic>
      <xdr:nvPicPr>
        <xdr:cNvPr id="18" name="FOTO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51</xdr:row>
      <xdr:rowOff>47625</xdr:rowOff>
    </xdr:from>
    <xdr:ext cx="1143000" cy="1143000"/>
    <xdr:pic>
      <xdr:nvPicPr>
        <xdr:cNvPr id="19" name="FOTO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55</xdr:row>
      <xdr:rowOff>47625</xdr:rowOff>
    </xdr:from>
    <xdr:ext cx="1143000" cy="1143000"/>
    <xdr:pic>
      <xdr:nvPicPr>
        <xdr:cNvPr id="20" name="FOTO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59</xdr:row>
      <xdr:rowOff>47625</xdr:rowOff>
    </xdr:from>
    <xdr:ext cx="1143000" cy="1143000"/>
    <xdr:pic>
      <xdr:nvPicPr>
        <xdr:cNvPr id="21" name="FOTO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60</xdr:row>
      <xdr:rowOff>47625</xdr:rowOff>
    </xdr:from>
    <xdr:ext cx="1143000" cy="1143000"/>
    <xdr:pic>
      <xdr:nvPicPr>
        <xdr:cNvPr id="22" name="FOTO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61</xdr:row>
      <xdr:rowOff>47625</xdr:rowOff>
    </xdr:from>
    <xdr:ext cx="1143000" cy="1143000"/>
    <xdr:pic>
      <xdr:nvPicPr>
        <xdr:cNvPr id="23" name="FOTO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63</xdr:row>
      <xdr:rowOff>47625</xdr:rowOff>
    </xdr:from>
    <xdr:ext cx="1143000" cy="1143000"/>
    <xdr:pic>
      <xdr:nvPicPr>
        <xdr:cNvPr id="24" name="FOTO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64</xdr:row>
      <xdr:rowOff>47625</xdr:rowOff>
    </xdr:from>
    <xdr:ext cx="1143000" cy="1143000"/>
    <xdr:pic>
      <xdr:nvPicPr>
        <xdr:cNvPr id="25" name="FOTO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67</xdr:row>
      <xdr:rowOff>47625</xdr:rowOff>
    </xdr:from>
    <xdr:ext cx="1143000" cy="1143000"/>
    <xdr:pic>
      <xdr:nvPicPr>
        <xdr:cNvPr id="26" name="FOTO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69</xdr:row>
      <xdr:rowOff>47625</xdr:rowOff>
    </xdr:from>
    <xdr:ext cx="1143000" cy="1143000"/>
    <xdr:pic>
      <xdr:nvPicPr>
        <xdr:cNvPr id="27" name="FOTO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71</xdr:row>
      <xdr:rowOff>47625</xdr:rowOff>
    </xdr:from>
    <xdr:ext cx="1143000" cy="1143000"/>
    <xdr:pic>
      <xdr:nvPicPr>
        <xdr:cNvPr id="28" name="FOTO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84</xdr:row>
      <xdr:rowOff>47625</xdr:rowOff>
    </xdr:from>
    <xdr:ext cx="857250" cy="1143000"/>
    <xdr:pic>
      <xdr:nvPicPr>
        <xdr:cNvPr id="29" name="FOTO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5956875" y="45681900"/>
          <a:ext cx="857250" cy="114300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85</xdr:row>
      <xdr:rowOff>47625</xdr:rowOff>
    </xdr:from>
    <xdr:ext cx="1143000" cy="1143000"/>
    <xdr:pic>
      <xdr:nvPicPr>
        <xdr:cNvPr id="30" name="FOTO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86</xdr:row>
      <xdr:rowOff>47625</xdr:rowOff>
    </xdr:from>
    <xdr:ext cx="1143000" cy="1143000"/>
    <xdr:pic>
      <xdr:nvPicPr>
        <xdr:cNvPr id="31" name="FOTO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87</xdr:row>
      <xdr:rowOff>47625</xdr:rowOff>
    </xdr:from>
    <xdr:ext cx="1143000" cy="1143000"/>
    <xdr:pic>
      <xdr:nvPicPr>
        <xdr:cNvPr id="32" name="FOTO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89</xdr:row>
      <xdr:rowOff>47625</xdr:rowOff>
    </xdr:from>
    <xdr:ext cx="1143000" cy="1143000"/>
    <xdr:pic>
      <xdr:nvPicPr>
        <xdr:cNvPr id="33" name="FOTO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95</xdr:row>
      <xdr:rowOff>47625</xdr:rowOff>
    </xdr:from>
    <xdr:ext cx="1143000" cy="1143000"/>
    <xdr:pic>
      <xdr:nvPicPr>
        <xdr:cNvPr id="34" name="FOTO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96</xdr:row>
      <xdr:rowOff>47625</xdr:rowOff>
    </xdr:from>
    <xdr:ext cx="1143000" cy="1143000"/>
    <xdr:pic>
      <xdr:nvPicPr>
        <xdr:cNvPr id="35" name="FOTO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98</xdr:row>
      <xdr:rowOff>47625</xdr:rowOff>
    </xdr:from>
    <xdr:ext cx="1143000" cy="1143000"/>
    <xdr:pic>
      <xdr:nvPicPr>
        <xdr:cNvPr id="36" name="FOTO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99</xdr:row>
      <xdr:rowOff>47625</xdr:rowOff>
    </xdr:from>
    <xdr:ext cx="1143000" cy="1143000"/>
    <xdr:pic>
      <xdr:nvPicPr>
        <xdr:cNvPr id="37" name="FOTO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102</xdr:row>
      <xdr:rowOff>47625</xdr:rowOff>
    </xdr:from>
    <xdr:ext cx="1143000" cy="1143000"/>
    <xdr:pic>
      <xdr:nvPicPr>
        <xdr:cNvPr id="38" name="FOTO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104</xdr:row>
      <xdr:rowOff>47625</xdr:rowOff>
    </xdr:from>
    <xdr:ext cx="1143000" cy="1143000"/>
    <xdr:pic>
      <xdr:nvPicPr>
        <xdr:cNvPr id="39" name="FOTO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105</xdr:row>
      <xdr:rowOff>47625</xdr:rowOff>
    </xdr:from>
    <xdr:ext cx="1143000" cy="1143000"/>
    <xdr:pic>
      <xdr:nvPicPr>
        <xdr:cNvPr id="40" name="FOTO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106</xdr:row>
      <xdr:rowOff>47625</xdr:rowOff>
    </xdr:from>
    <xdr:ext cx="1143000" cy="1143000"/>
    <xdr:pic>
      <xdr:nvPicPr>
        <xdr:cNvPr id="41" name="FOTO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20</xdr:col>
      <xdr:colOff>47625</xdr:colOff>
      <xdr:row>107</xdr:row>
      <xdr:rowOff>47625</xdr:rowOff>
    </xdr:from>
    <xdr:ext cx="1143000" cy="1143000"/>
    <xdr:pic>
      <xdr:nvPicPr>
        <xdr:cNvPr id="42" name="FO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twoCellAnchor editAs="oneCell">
    <xdr:from>
      <xdr:col>1</xdr:col>
      <xdr:colOff>3714749</xdr:colOff>
      <xdr:row>0</xdr:row>
      <xdr:rowOff>156727</xdr:rowOff>
    </xdr:from>
    <xdr:to>
      <xdr:col>4</xdr:col>
      <xdr:colOff>38100</xdr:colOff>
      <xdr:row>0</xdr:row>
      <xdr:rowOff>672484</xdr:rowOff>
    </xdr:to>
    <xdr:pic>
      <xdr:nvPicPr>
        <xdr:cNvPr id="44" name="Immagine 43" descr="File:Guess logo.svg - Wikipedia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4" y="156727"/>
          <a:ext cx="2914651" cy="5157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3" name="Tabella3" displayName="Tabella3" ref="A3:U110" totalsRowShown="0" headerRowDxfId="15">
  <autoFilter ref="A3:U110"/>
  <tableColumns count="21">
    <tableColumn id="1" name="EAN INTERNO" dataDxfId="14"/>
    <tableColumn id="2" name="EAN ORIGINALE" dataDxfId="13"/>
    <tableColumn id="3" name="MARCHI"/>
    <tableColumn id="4" name="MACRO"/>
    <tableColumn id="5" name="SETTORE"/>
    <tableColumn id="6" name="CATEGORIA"/>
    <tableColumn id="7" name="Descrizione"/>
    <tableColumn id="8" name="Dimensioni"/>
    <tableColumn id="9" name="Articolo"/>
    <tableColumn id="10" name="CODICE TESSUTO"/>
    <tableColumn id="11" name="Tessuto"/>
    <tableColumn id="12" name="CODICE COLORE"/>
    <tableColumn id="13" name="Colore"/>
    <tableColumn id="14" name="Made in"/>
    <tableColumn id="15" name="TAGLIA"/>
    <tableColumn id="16" name="Quantità"/>
    <tableColumn id="17" name="PREZZO RETAIL" dataDxfId="12"/>
    <tableColumn id="20" name="TOT RETAIL" dataDxfId="11">
      <calculatedColumnFormula>Tabella3[[#This Row],[PREZZO RETAIL]]*Tabella3[[#This Row],[Quantità]]</calculatedColumnFormula>
    </tableColumn>
    <tableColumn id="18" name="PREZZO WHOLESALE" dataDxfId="10"/>
    <tableColumn id="21" name="TOT WHOLESALE" dataDxfId="9">
      <calculatedColumnFormula>Tabella3[[#This Row],[PREZZO WHOLESALE]]*Tabella3[[#This Row],[Quantità]]</calculatedColumnFormula>
    </tableColumn>
    <tableColumn id="19" name="FOTO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4" name="Tabella4" displayName="Tabella4" ref="A113:F126" totalsRowCount="1" headerRowDxfId="8">
  <autoFilter ref="A113:F125"/>
  <tableColumns count="6">
    <tableColumn id="1" name="MARCHI" totalsRowDxfId="7"/>
    <tableColumn id="2" name="MACRO" totalsRowDxfId="6"/>
    <tableColumn id="3" name="SETTORE" totalsRowDxfId="5"/>
    <tableColumn id="4" name="CATEGORIA" totalsRowDxfId="4"/>
    <tableColumn id="5" name="QUANTITà" totalsRowFunction="sum" dataDxfId="3" totalsRowDxfId="2">
      <calculatedColumnFormula>SUMIF($F$1:$F$110,Tabella4[[#This Row],[CATEGORIA]],$P$1:$P$110)</calculatedColumnFormula>
    </tableColumn>
    <tableColumn id="6" name="AVG RETAIL" totalsRowFunction="custom" dataDxfId="1" totalsRowDxfId="0">
      <calculatedColumnFormula>SUMIF($F$1:$F$110,Tabella4[[#This Row],[CATEGORIA]],$R$1:$R$110)/Tabella4[[#This Row],[QUANTITà]]</calculatedColumnFormula>
      <totalsRowFormula>R112</totalsRow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6"/>
  <sheetViews>
    <sheetView tabSelected="1" view="pageBreakPreview" zoomScaleNormal="100" zoomScaleSheetLayoutView="100" workbookViewId="0">
      <pane ySplit="3" topLeftCell="A4" activePane="bottomLeft" state="frozen"/>
      <selection activeCell="U1" sqref="U1"/>
      <selection pane="bottomLeft" activeCell="B1" sqref="A1:U126"/>
    </sheetView>
  </sheetViews>
  <sheetFormatPr defaultColWidth="9.140625" defaultRowHeight="15" x14ac:dyDescent="0.25"/>
  <cols>
    <col min="1" max="1" width="16.42578125" bestFit="1" customWidth="1"/>
    <col min="2" max="2" width="60.140625" bestFit="1" customWidth="1"/>
    <col min="3" max="3" width="16.42578125" bestFit="1" customWidth="1"/>
    <col min="4" max="4" width="22.28515625" bestFit="1" customWidth="1"/>
    <col min="5" max="5" width="16.42578125" bestFit="1" customWidth="1"/>
    <col min="6" max="6" width="22.28515625" bestFit="1" customWidth="1"/>
    <col min="7" max="7" width="129.7109375" bestFit="1" customWidth="1"/>
    <col min="8" max="8" width="13.28515625" customWidth="1"/>
    <col min="9" max="9" width="10.7109375" bestFit="1" customWidth="1"/>
    <col min="10" max="10" width="18" customWidth="1"/>
    <col min="11" max="11" width="63.7109375" bestFit="1" customWidth="1"/>
    <col min="12" max="12" width="17.140625" customWidth="1"/>
    <col min="13" max="13" width="24.7109375" bestFit="1" customWidth="1"/>
    <col min="14" max="14" width="12.85546875" bestFit="1" customWidth="1"/>
    <col min="15" max="15" width="9.5703125" customWidth="1"/>
    <col min="16" max="16" width="10.85546875" customWidth="1"/>
    <col min="17" max="17" width="16.140625" customWidth="1"/>
    <col min="18" max="18" width="20.7109375" bestFit="1" customWidth="1"/>
    <col min="19" max="20" width="21" customWidth="1"/>
    <col min="21" max="21" width="19" customWidth="1"/>
  </cols>
  <sheetData>
    <row r="1" spans="1:21" ht="60" customHeight="1" x14ac:dyDescent="0.4">
      <c r="A1" s="1"/>
      <c r="B1" s="12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</row>
    <row r="2" spans="1:21" x14ac:dyDescent="0.25">
      <c r="A2" s="14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</row>
    <row r="3" spans="1:21" x14ac:dyDescent="0.25">
      <c r="A3" s="2" t="s">
        <v>0</v>
      </c>
      <c r="B3" s="2" t="s">
        <v>1</v>
      </c>
      <c r="C3" s="2" t="s">
        <v>2</v>
      </c>
      <c r="D3" s="2" t="s">
        <v>3</v>
      </c>
      <c r="E3" s="2" t="s">
        <v>4</v>
      </c>
      <c r="F3" s="2" t="s">
        <v>5</v>
      </c>
      <c r="G3" s="2" t="s">
        <v>6</v>
      </c>
      <c r="H3" s="2" t="s">
        <v>7</v>
      </c>
      <c r="I3" s="2" t="s">
        <v>8</v>
      </c>
      <c r="J3" s="2" t="s">
        <v>9</v>
      </c>
      <c r="K3" s="2" t="s">
        <v>10</v>
      </c>
      <c r="L3" s="2" t="s">
        <v>11</v>
      </c>
      <c r="M3" s="2" t="s">
        <v>12</v>
      </c>
      <c r="N3" s="2" t="s">
        <v>13</v>
      </c>
      <c r="O3" s="3" t="s">
        <v>14</v>
      </c>
      <c r="P3" s="2" t="s">
        <v>15</v>
      </c>
      <c r="Q3" s="2" t="s">
        <v>16</v>
      </c>
      <c r="R3" s="2" t="s">
        <v>401</v>
      </c>
      <c r="S3" s="2" t="s">
        <v>17</v>
      </c>
      <c r="T3" s="2" t="s">
        <v>402</v>
      </c>
      <c r="U3" s="2" t="s">
        <v>18</v>
      </c>
    </row>
    <row r="4" spans="1:21" x14ac:dyDescent="0.25">
      <c r="A4" s="4">
        <v>2097956882048</v>
      </c>
      <c r="B4" s="4" t="s">
        <v>19</v>
      </c>
      <c r="C4" t="s">
        <v>20</v>
      </c>
      <c r="D4" t="s">
        <v>21</v>
      </c>
      <c r="E4" t="s">
        <v>22</v>
      </c>
      <c r="F4" t="s">
        <v>23</v>
      </c>
      <c r="G4" t="s">
        <v>24</v>
      </c>
      <c r="I4" t="s">
        <v>25</v>
      </c>
      <c r="J4" t="s">
        <v>26</v>
      </c>
      <c r="K4" t="s">
        <v>27</v>
      </c>
      <c r="L4" t="s">
        <v>28</v>
      </c>
      <c r="M4" t="s">
        <v>29</v>
      </c>
      <c r="N4" t="s">
        <v>30</v>
      </c>
      <c r="O4" t="s">
        <v>31</v>
      </c>
      <c r="P4">
        <v>2</v>
      </c>
      <c r="Q4" s="5">
        <v>99.9</v>
      </c>
      <c r="R4" s="5">
        <f>Tabella3[[#This Row],[PREZZO RETAIL]]*Tabella3[[#This Row],[Quantità]]</f>
        <v>199.8</v>
      </c>
      <c r="S4" s="5">
        <v>40</v>
      </c>
      <c r="T4" s="5">
        <f>Tabella3[[#This Row],[PREZZO WHOLESALE]]*Tabella3[[#This Row],[Quantità]]</f>
        <v>80</v>
      </c>
    </row>
    <row r="5" spans="1:21" ht="99.95" customHeight="1" x14ac:dyDescent="0.25">
      <c r="A5" s="4">
        <v>2064361948836</v>
      </c>
      <c r="B5" s="4">
        <v>7618584427606</v>
      </c>
      <c r="C5" t="s">
        <v>20</v>
      </c>
      <c r="D5" t="s">
        <v>21</v>
      </c>
      <c r="E5" t="s">
        <v>22</v>
      </c>
      <c r="F5" t="s">
        <v>23</v>
      </c>
      <c r="G5" t="s">
        <v>32</v>
      </c>
      <c r="I5" t="s">
        <v>33</v>
      </c>
      <c r="J5" t="s">
        <v>34</v>
      </c>
      <c r="K5" t="s">
        <v>35</v>
      </c>
      <c r="L5" t="s">
        <v>36</v>
      </c>
      <c r="M5" t="s">
        <v>37</v>
      </c>
      <c r="N5" t="s">
        <v>38</v>
      </c>
      <c r="O5" t="s">
        <v>39</v>
      </c>
      <c r="P5">
        <v>10</v>
      </c>
      <c r="Q5" s="5">
        <v>129.9</v>
      </c>
      <c r="R5" s="5">
        <f>Tabella3[[#This Row],[PREZZO RETAIL]]*Tabella3[[#This Row],[Quantità]]</f>
        <v>1299</v>
      </c>
      <c r="S5" s="5">
        <v>52</v>
      </c>
      <c r="T5" s="5">
        <f>Tabella3[[#This Row],[PREZZO WHOLESALE]]*Tabella3[[#This Row],[Quantità]]</f>
        <v>520</v>
      </c>
    </row>
    <row r="6" spans="1:21" x14ac:dyDescent="0.25">
      <c r="A6" s="4">
        <v>2036643245117</v>
      </c>
      <c r="B6" s="4">
        <v>7618584427613</v>
      </c>
      <c r="C6" t="s">
        <v>20</v>
      </c>
      <c r="D6" t="s">
        <v>21</v>
      </c>
      <c r="E6" t="s">
        <v>22</v>
      </c>
      <c r="F6" t="s">
        <v>23</v>
      </c>
      <c r="G6" t="s">
        <v>32</v>
      </c>
      <c r="I6" t="s">
        <v>33</v>
      </c>
      <c r="J6" t="s">
        <v>34</v>
      </c>
      <c r="K6" t="s">
        <v>35</v>
      </c>
      <c r="L6" t="s">
        <v>36</v>
      </c>
      <c r="M6" t="s">
        <v>37</v>
      </c>
      <c r="N6" t="s">
        <v>38</v>
      </c>
      <c r="O6" t="s">
        <v>40</v>
      </c>
      <c r="P6">
        <v>16</v>
      </c>
      <c r="Q6" s="5">
        <v>129.9</v>
      </c>
      <c r="R6" s="5">
        <f>Tabella3[[#This Row],[PREZZO RETAIL]]*Tabella3[[#This Row],[Quantità]]</f>
        <v>2078.4</v>
      </c>
      <c r="S6" s="5">
        <v>52</v>
      </c>
      <c r="T6" s="5">
        <f>Tabella3[[#This Row],[PREZZO WHOLESALE]]*Tabella3[[#This Row],[Quantità]]</f>
        <v>832</v>
      </c>
    </row>
    <row r="7" spans="1:21" x14ac:dyDescent="0.25">
      <c r="A7" s="4">
        <v>2032405996594</v>
      </c>
      <c r="B7" s="4">
        <v>7618584427620</v>
      </c>
      <c r="C7" t="s">
        <v>20</v>
      </c>
      <c r="D7" t="s">
        <v>21</v>
      </c>
      <c r="E7" t="s">
        <v>22</v>
      </c>
      <c r="F7" t="s">
        <v>23</v>
      </c>
      <c r="G7" t="s">
        <v>32</v>
      </c>
      <c r="I7" t="s">
        <v>33</v>
      </c>
      <c r="J7" t="s">
        <v>34</v>
      </c>
      <c r="K7" t="s">
        <v>35</v>
      </c>
      <c r="L7" t="s">
        <v>36</v>
      </c>
      <c r="M7" t="s">
        <v>37</v>
      </c>
      <c r="N7" t="s">
        <v>38</v>
      </c>
      <c r="O7" t="s">
        <v>31</v>
      </c>
      <c r="P7">
        <v>17</v>
      </c>
      <c r="Q7" s="5">
        <v>129.9</v>
      </c>
      <c r="R7" s="5">
        <f>Tabella3[[#This Row],[PREZZO RETAIL]]*Tabella3[[#This Row],[Quantità]]</f>
        <v>2208.3000000000002</v>
      </c>
      <c r="S7" s="5">
        <v>52</v>
      </c>
      <c r="T7" s="5">
        <f>Tabella3[[#This Row],[PREZZO WHOLESALE]]*Tabella3[[#This Row],[Quantità]]</f>
        <v>884</v>
      </c>
    </row>
    <row r="8" spans="1:21" x14ac:dyDescent="0.25">
      <c r="A8" s="4">
        <v>2095308793813</v>
      </c>
      <c r="B8" s="4">
        <v>7618584427637</v>
      </c>
      <c r="C8" t="s">
        <v>20</v>
      </c>
      <c r="D8" t="s">
        <v>21</v>
      </c>
      <c r="E8" t="s">
        <v>22</v>
      </c>
      <c r="F8" t="s">
        <v>23</v>
      </c>
      <c r="G8" t="s">
        <v>32</v>
      </c>
      <c r="I8" t="s">
        <v>33</v>
      </c>
      <c r="J8" t="s">
        <v>34</v>
      </c>
      <c r="K8" t="s">
        <v>35</v>
      </c>
      <c r="L8" t="s">
        <v>36</v>
      </c>
      <c r="M8" t="s">
        <v>37</v>
      </c>
      <c r="N8" t="s">
        <v>38</v>
      </c>
      <c r="O8" t="s">
        <v>41</v>
      </c>
      <c r="P8">
        <v>14</v>
      </c>
      <c r="Q8" s="5">
        <v>129.9</v>
      </c>
      <c r="R8" s="5">
        <f>Tabella3[[#This Row],[PREZZO RETAIL]]*Tabella3[[#This Row],[Quantità]]</f>
        <v>1818.6000000000001</v>
      </c>
      <c r="S8" s="5">
        <v>52</v>
      </c>
      <c r="T8" s="5">
        <f>Tabella3[[#This Row],[PREZZO WHOLESALE]]*Tabella3[[#This Row],[Quantità]]</f>
        <v>728</v>
      </c>
    </row>
    <row r="9" spans="1:21" ht="99.95" customHeight="1" x14ac:dyDescent="0.25">
      <c r="A9" s="4">
        <v>2095280628172</v>
      </c>
      <c r="B9" s="4" t="s">
        <v>42</v>
      </c>
      <c r="C9" t="s">
        <v>20</v>
      </c>
      <c r="D9" t="s">
        <v>21</v>
      </c>
      <c r="E9" t="s">
        <v>22</v>
      </c>
      <c r="F9" t="s">
        <v>43</v>
      </c>
      <c r="G9" t="s">
        <v>44</v>
      </c>
      <c r="I9" t="s">
        <v>45</v>
      </c>
      <c r="J9" t="s">
        <v>46</v>
      </c>
      <c r="L9" t="s">
        <v>47</v>
      </c>
      <c r="M9" t="s">
        <v>48</v>
      </c>
      <c r="N9" t="s">
        <v>30</v>
      </c>
      <c r="O9" t="s">
        <v>40</v>
      </c>
      <c r="P9">
        <v>1</v>
      </c>
      <c r="Q9" s="5">
        <v>99.9</v>
      </c>
      <c r="R9" s="5">
        <f>Tabella3[[#This Row],[PREZZO RETAIL]]*Tabella3[[#This Row],[Quantità]]</f>
        <v>99.9</v>
      </c>
      <c r="S9" s="5">
        <v>40</v>
      </c>
      <c r="T9" s="5">
        <f>Tabella3[[#This Row],[PREZZO WHOLESALE]]*Tabella3[[#This Row],[Quantità]]</f>
        <v>40</v>
      </c>
    </row>
    <row r="10" spans="1:21" x14ac:dyDescent="0.25">
      <c r="A10" s="4">
        <v>2045131731490</v>
      </c>
      <c r="B10" s="4" t="s">
        <v>49</v>
      </c>
      <c r="C10" t="s">
        <v>20</v>
      </c>
      <c r="D10" t="s">
        <v>21</v>
      </c>
      <c r="E10" t="s">
        <v>22</v>
      </c>
      <c r="F10" t="s">
        <v>43</v>
      </c>
      <c r="G10" t="s">
        <v>44</v>
      </c>
      <c r="I10" t="s">
        <v>45</v>
      </c>
      <c r="J10" t="s">
        <v>46</v>
      </c>
      <c r="L10" t="s">
        <v>47</v>
      </c>
      <c r="M10" t="s">
        <v>48</v>
      </c>
      <c r="N10" t="s">
        <v>30</v>
      </c>
      <c r="O10" t="s">
        <v>31</v>
      </c>
      <c r="P10">
        <v>3</v>
      </c>
      <c r="Q10" s="5">
        <v>99.9</v>
      </c>
      <c r="R10" s="5">
        <f>Tabella3[[#This Row],[PREZZO RETAIL]]*Tabella3[[#This Row],[Quantità]]</f>
        <v>299.70000000000005</v>
      </c>
      <c r="S10" s="5">
        <v>40</v>
      </c>
      <c r="T10" s="5">
        <f>Tabella3[[#This Row],[PREZZO WHOLESALE]]*Tabella3[[#This Row],[Quantità]]</f>
        <v>120</v>
      </c>
    </row>
    <row r="11" spans="1:21" ht="99.95" customHeight="1" x14ac:dyDescent="0.25">
      <c r="A11" s="4">
        <v>2015381108540</v>
      </c>
      <c r="B11" s="4" t="s">
        <v>50</v>
      </c>
      <c r="C11" t="s">
        <v>20</v>
      </c>
      <c r="D11" t="s">
        <v>21</v>
      </c>
      <c r="E11" t="s">
        <v>22</v>
      </c>
      <c r="F11" t="s">
        <v>43</v>
      </c>
      <c r="G11" t="s">
        <v>51</v>
      </c>
      <c r="I11" t="s">
        <v>52</v>
      </c>
      <c r="J11" t="s">
        <v>53</v>
      </c>
      <c r="K11" t="s">
        <v>27</v>
      </c>
      <c r="L11" t="s">
        <v>54</v>
      </c>
      <c r="M11" t="s">
        <v>55</v>
      </c>
      <c r="N11" t="s">
        <v>30</v>
      </c>
      <c r="O11" t="s">
        <v>39</v>
      </c>
      <c r="P11">
        <v>4</v>
      </c>
      <c r="Q11" s="5">
        <v>99.9</v>
      </c>
      <c r="R11" s="5">
        <f>Tabella3[[#This Row],[PREZZO RETAIL]]*Tabella3[[#This Row],[Quantità]]</f>
        <v>399.6</v>
      </c>
      <c r="S11" s="5">
        <v>40</v>
      </c>
      <c r="T11" s="5">
        <f>Tabella3[[#This Row],[PREZZO WHOLESALE]]*Tabella3[[#This Row],[Quantità]]</f>
        <v>160</v>
      </c>
    </row>
    <row r="12" spans="1:21" ht="99.95" customHeight="1" x14ac:dyDescent="0.25">
      <c r="A12" s="4">
        <v>2043813137455</v>
      </c>
      <c r="B12" s="4" t="s">
        <v>56</v>
      </c>
      <c r="C12" t="s">
        <v>20</v>
      </c>
      <c r="D12" t="s">
        <v>21</v>
      </c>
      <c r="E12" t="s">
        <v>22</v>
      </c>
      <c r="F12" t="s">
        <v>43</v>
      </c>
      <c r="G12" t="s">
        <v>57</v>
      </c>
      <c r="I12" t="s">
        <v>58</v>
      </c>
      <c r="J12" t="s">
        <v>59</v>
      </c>
      <c r="K12" t="s">
        <v>60</v>
      </c>
      <c r="L12" t="s">
        <v>61</v>
      </c>
      <c r="M12" t="s">
        <v>62</v>
      </c>
      <c r="N12" t="s">
        <v>63</v>
      </c>
      <c r="O12" t="s">
        <v>39</v>
      </c>
      <c r="P12">
        <v>1</v>
      </c>
      <c r="Q12" s="5">
        <v>109.9</v>
      </c>
      <c r="R12" s="5">
        <f>Tabella3[[#This Row],[PREZZO RETAIL]]*Tabella3[[#This Row],[Quantità]]</f>
        <v>109.9</v>
      </c>
      <c r="S12" s="5">
        <v>44</v>
      </c>
      <c r="T12" s="5">
        <f>Tabella3[[#This Row],[PREZZO WHOLESALE]]*Tabella3[[#This Row],[Quantità]]</f>
        <v>44</v>
      </c>
    </row>
    <row r="13" spans="1:21" x14ac:dyDescent="0.25">
      <c r="A13" s="4">
        <v>2069548263726</v>
      </c>
      <c r="B13" s="4" t="s">
        <v>64</v>
      </c>
      <c r="C13" t="s">
        <v>20</v>
      </c>
      <c r="D13" t="s">
        <v>21</v>
      </c>
      <c r="E13" t="s">
        <v>22</v>
      </c>
      <c r="F13" t="s">
        <v>43</v>
      </c>
      <c r="G13" t="s">
        <v>57</v>
      </c>
      <c r="I13" t="s">
        <v>58</v>
      </c>
      <c r="J13" t="s">
        <v>59</v>
      </c>
      <c r="K13" t="s">
        <v>60</v>
      </c>
      <c r="L13" t="s">
        <v>61</v>
      </c>
      <c r="M13" t="s">
        <v>62</v>
      </c>
      <c r="N13" t="s">
        <v>63</v>
      </c>
      <c r="O13" t="s">
        <v>41</v>
      </c>
      <c r="P13">
        <v>1</v>
      </c>
      <c r="Q13" s="5">
        <v>109.9</v>
      </c>
      <c r="R13" s="5">
        <f>Tabella3[[#This Row],[PREZZO RETAIL]]*Tabella3[[#This Row],[Quantità]]</f>
        <v>109.9</v>
      </c>
      <c r="S13" s="5">
        <v>44</v>
      </c>
      <c r="T13" s="5">
        <f>Tabella3[[#This Row],[PREZZO WHOLESALE]]*Tabella3[[#This Row],[Quantità]]</f>
        <v>44</v>
      </c>
    </row>
    <row r="14" spans="1:21" x14ac:dyDescent="0.25">
      <c r="A14" s="4">
        <v>2011492187665</v>
      </c>
      <c r="B14" s="4">
        <v>7624302406808</v>
      </c>
      <c r="C14" t="s">
        <v>20</v>
      </c>
      <c r="D14" t="s">
        <v>21</v>
      </c>
      <c r="E14" t="s">
        <v>22</v>
      </c>
      <c r="F14" t="s">
        <v>43</v>
      </c>
      <c r="G14" t="s">
        <v>65</v>
      </c>
      <c r="I14" t="s">
        <v>66</v>
      </c>
      <c r="J14" t="s">
        <v>67</v>
      </c>
      <c r="K14" t="s">
        <v>27</v>
      </c>
      <c r="L14" t="s">
        <v>68</v>
      </c>
      <c r="M14" t="s">
        <v>69</v>
      </c>
      <c r="N14" t="s">
        <v>63</v>
      </c>
      <c r="O14" t="s">
        <v>31</v>
      </c>
      <c r="P14">
        <v>1</v>
      </c>
      <c r="Q14" s="5">
        <v>99.9</v>
      </c>
      <c r="R14" s="5">
        <f>Tabella3[[#This Row],[PREZZO RETAIL]]*Tabella3[[#This Row],[Quantità]]</f>
        <v>99.9</v>
      </c>
      <c r="S14" s="5">
        <v>40</v>
      </c>
      <c r="T14" s="5">
        <f>Tabella3[[#This Row],[PREZZO WHOLESALE]]*Tabella3[[#This Row],[Quantità]]</f>
        <v>40</v>
      </c>
    </row>
    <row r="15" spans="1:21" x14ac:dyDescent="0.25">
      <c r="A15" s="4">
        <v>2049187584734</v>
      </c>
      <c r="B15" s="4">
        <v>7624302407416</v>
      </c>
      <c r="C15" t="s">
        <v>20</v>
      </c>
      <c r="D15" t="s">
        <v>21</v>
      </c>
      <c r="E15" t="s">
        <v>22</v>
      </c>
      <c r="F15" t="s">
        <v>43</v>
      </c>
      <c r="G15" t="s">
        <v>70</v>
      </c>
      <c r="I15" t="s">
        <v>71</v>
      </c>
      <c r="J15" t="s">
        <v>72</v>
      </c>
      <c r="K15" t="s">
        <v>73</v>
      </c>
      <c r="L15" t="s">
        <v>74</v>
      </c>
      <c r="M15" t="s">
        <v>75</v>
      </c>
      <c r="N15" t="s">
        <v>76</v>
      </c>
      <c r="O15" t="s">
        <v>41</v>
      </c>
      <c r="P15">
        <v>1</v>
      </c>
      <c r="Q15" s="5">
        <v>99.9</v>
      </c>
      <c r="R15" s="5">
        <f>Tabella3[[#This Row],[PREZZO RETAIL]]*Tabella3[[#This Row],[Quantità]]</f>
        <v>99.9</v>
      </c>
      <c r="S15" s="5">
        <v>40</v>
      </c>
      <c r="T15" s="5">
        <f>Tabella3[[#This Row],[PREZZO WHOLESALE]]*Tabella3[[#This Row],[Quantità]]</f>
        <v>40</v>
      </c>
    </row>
    <row r="16" spans="1:21" ht="99.95" customHeight="1" x14ac:dyDescent="0.25">
      <c r="A16" s="4">
        <v>2084773769058</v>
      </c>
      <c r="B16" s="4">
        <v>7613366465043</v>
      </c>
      <c r="C16" t="s">
        <v>20</v>
      </c>
      <c r="D16" t="s">
        <v>21</v>
      </c>
      <c r="E16" t="s">
        <v>22</v>
      </c>
      <c r="F16" t="s">
        <v>43</v>
      </c>
      <c r="G16" t="s">
        <v>77</v>
      </c>
      <c r="I16" t="s">
        <v>78</v>
      </c>
      <c r="J16" t="s">
        <v>79</v>
      </c>
      <c r="K16" t="s">
        <v>80</v>
      </c>
      <c r="L16" t="s">
        <v>81</v>
      </c>
      <c r="M16" t="s">
        <v>82</v>
      </c>
      <c r="N16" t="s">
        <v>83</v>
      </c>
      <c r="O16" t="s">
        <v>40</v>
      </c>
      <c r="P16">
        <v>1</v>
      </c>
      <c r="Q16" s="5">
        <v>60</v>
      </c>
      <c r="R16" s="5">
        <f>Tabella3[[#This Row],[PREZZO RETAIL]]*Tabella3[[#This Row],[Quantità]]</f>
        <v>60</v>
      </c>
      <c r="S16" s="5">
        <v>24</v>
      </c>
      <c r="T16" s="5">
        <f>Tabella3[[#This Row],[PREZZO WHOLESALE]]*Tabella3[[#This Row],[Quantità]]</f>
        <v>24</v>
      </c>
    </row>
    <row r="17" spans="1:20" x14ac:dyDescent="0.25">
      <c r="A17" s="4">
        <v>2033467481837</v>
      </c>
      <c r="B17" s="4" t="s">
        <v>84</v>
      </c>
      <c r="C17" t="s">
        <v>20</v>
      </c>
      <c r="D17" t="s">
        <v>21</v>
      </c>
      <c r="E17" t="s">
        <v>22</v>
      </c>
      <c r="F17" t="s">
        <v>85</v>
      </c>
      <c r="G17" t="s">
        <v>86</v>
      </c>
      <c r="I17" t="s">
        <v>87</v>
      </c>
      <c r="J17" t="s">
        <v>88</v>
      </c>
      <c r="K17" t="s">
        <v>89</v>
      </c>
      <c r="L17" t="s">
        <v>90</v>
      </c>
      <c r="M17" t="s">
        <v>91</v>
      </c>
      <c r="N17" t="s">
        <v>83</v>
      </c>
      <c r="O17" t="s">
        <v>39</v>
      </c>
      <c r="P17">
        <v>1</v>
      </c>
      <c r="Q17" s="5">
        <v>189.9</v>
      </c>
      <c r="R17" s="5">
        <f>Tabella3[[#This Row],[PREZZO RETAIL]]*Tabella3[[#This Row],[Quantità]]</f>
        <v>189.9</v>
      </c>
      <c r="S17" s="5">
        <v>76</v>
      </c>
      <c r="T17" s="5">
        <f>Tabella3[[#This Row],[PREZZO WHOLESALE]]*Tabella3[[#This Row],[Quantità]]</f>
        <v>76</v>
      </c>
    </row>
    <row r="18" spans="1:20" x14ac:dyDescent="0.25">
      <c r="A18" s="4">
        <v>2025346660549</v>
      </c>
      <c r="B18" s="4" t="s">
        <v>92</v>
      </c>
      <c r="C18" t="s">
        <v>20</v>
      </c>
      <c r="D18" t="s">
        <v>21</v>
      </c>
      <c r="E18" t="s">
        <v>22</v>
      </c>
      <c r="F18" t="s">
        <v>85</v>
      </c>
      <c r="G18" t="s">
        <v>86</v>
      </c>
      <c r="I18" t="s">
        <v>87</v>
      </c>
      <c r="J18" t="s">
        <v>88</v>
      </c>
      <c r="K18" t="s">
        <v>89</v>
      </c>
      <c r="L18" t="s">
        <v>90</v>
      </c>
      <c r="M18" t="s">
        <v>91</v>
      </c>
      <c r="N18" t="s">
        <v>83</v>
      </c>
      <c r="O18" t="s">
        <v>40</v>
      </c>
      <c r="P18">
        <v>2</v>
      </c>
      <c r="Q18" s="5">
        <v>189.9</v>
      </c>
      <c r="R18" s="5">
        <f>Tabella3[[#This Row],[PREZZO RETAIL]]*Tabella3[[#This Row],[Quantità]]</f>
        <v>379.8</v>
      </c>
      <c r="S18" s="5">
        <v>76</v>
      </c>
      <c r="T18" s="5">
        <f>Tabella3[[#This Row],[PREZZO WHOLESALE]]*Tabella3[[#This Row],[Quantità]]</f>
        <v>152</v>
      </c>
    </row>
    <row r="19" spans="1:20" x14ac:dyDescent="0.25">
      <c r="A19" s="4">
        <v>2068837203719</v>
      </c>
      <c r="B19" s="4" t="s">
        <v>93</v>
      </c>
      <c r="C19" t="s">
        <v>20</v>
      </c>
      <c r="D19" t="s">
        <v>21</v>
      </c>
      <c r="E19" t="s">
        <v>22</v>
      </c>
      <c r="F19" t="s">
        <v>85</v>
      </c>
      <c r="G19" t="s">
        <v>86</v>
      </c>
      <c r="I19" t="s">
        <v>87</v>
      </c>
      <c r="J19" t="s">
        <v>88</v>
      </c>
      <c r="K19" t="s">
        <v>89</v>
      </c>
      <c r="L19" t="s">
        <v>90</v>
      </c>
      <c r="M19" t="s">
        <v>91</v>
      </c>
      <c r="N19" t="s">
        <v>83</v>
      </c>
      <c r="O19" t="s">
        <v>31</v>
      </c>
      <c r="P19">
        <v>2</v>
      </c>
      <c r="Q19" s="5">
        <v>189.9</v>
      </c>
      <c r="R19" s="5">
        <f>Tabella3[[#This Row],[PREZZO RETAIL]]*Tabella3[[#This Row],[Quantità]]</f>
        <v>379.8</v>
      </c>
      <c r="S19" s="5">
        <v>76</v>
      </c>
      <c r="T19" s="5">
        <f>Tabella3[[#This Row],[PREZZO WHOLESALE]]*Tabella3[[#This Row],[Quantità]]</f>
        <v>152</v>
      </c>
    </row>
    <row r="20" spans="1:20" x14ac:dyDescent="0.25">
      <c r="A20" s="4">
        <v>2013846614155</v>
      </c>
      <c r="B20" s="4" t="s">
        <v>94</v>
      </c>
      <c r="C20" t="s">
        <v>20</v>
      </c>
      <c r="D20" t="s">
        <v>21</v>
      </c>
      <c r="E20" t="s">
        <v>22</v>
      </c>
      <c r="F20" t="s">
        <v>85</v>
      </c>
      <c r="G20" t="s">
        <v>86</v>
      </c>
      <c r="I20" t="s">
        <v>87</v>
      </c>
      <c r="J20" t="s">
        <v>88</v>
      </c>
      <c r="K20" t="s">
        <v>89</v>
      </c>
      <c r="L20" t="s">
        <v>90</v>
      </c>
      <c r="M20" t="s">
        <v>91</v>
      </c>
      <c r="N20" t="s">
        <v>83</v>
      </c>
      <c r="O20" t="s">
        <v>41</v>
      </c>
      <c r="P20">
        <v>2</v>
      </c>
      <c r="Q20" s="5">
        <v>189.9</v>
      </c>
      <c r="R20" s="5">
        <f>Tabella3[[#This Row],[PREZZO RETAIL]]*Tabella3[[#This Row],[Quantità]]</f>
        <v>379.8</v>
      </c>
      <c r="S20" s="5">
        <v>76</v>
      </c>
      <c r="T20" s="5">
        <f>Tabella3[[#This Row],[PREZZO WHOLESALE]]*Tabella3[[#This Row],[Quantità]]</f>
        <v>152</v>
      </c>
    </row>
    <row r="21" spans="1:20" ht="99.95" customHeight="1" x14ac:dyDescent="0.25">
      <c r="A21" s="4">
        <v>2032643834849</v>
      </c>
      <c r="B21" s="4" t="s">
        <v>95</v>
      </c>
      <c r="C21" t="s">
        <v>20</v>
      </c>
      <c r="D21" t="s">
        <v>21</v>
      </c>
      <c r="E21" t="s">
        <v>22</v>
      </c>
      <c r="F21" t="s">
        <v>85</v>
      </c>
      <c r="G21" t="s">
        <v>96</v>
      </c>
      <c r="I21" t="s">
        <v>97</v>
      </c>
      <c r="J21" t="s">
        <v>98</v>
      </c>
      <c r="K21" t="s">
        <v>27</v>
      </c>
      <c r="L21" t="s">
        <v>99</v>
      </c>
      <c r="M21" t="s">
        <v>100</v>
      </c>
      <c r="N21" t="s">
        <v>83</v>
      </c>
      <c r="O21" t="s">
        <v>39</v>
      </c>
      <c r="P21">
        <v>1</v>
      </c>
      <c r="Q21" s="5">
        <v>230</v>
      </c>
      <c r="R21" s="5">
        <f>Tabella3[[#This Row],[PREZZO RETAIL]]*Tabella3[[#This Row],[Quantità]]</f>
        <v>230</v>
      </c>
      <c r="S21" s="5">
        <v>92</v>
      </c>
      <c r="T21" s="5">
        <f>Tabella3[[#This Row],[PREZZO WHOLESALE]]*Tabella3[[#This Row],[Quantità]]</f>
        <v>92</v>
      </c>
    </row>
    <row r="22" spans="1:20" x14ac:dyDescent="0.25">
      <c r="A22" s="4">
        <v>2099500280560</v>
      </c>
      <c r="B22" s="4" t="s">
        <v>101</v>
      </c>
      <c r="C22" t="s">
        <v>20</v>
      </c>
      <c r="D22" t="s">
        <v>21</v>
      </c>
      <c r="E22" t="s">
        <v>22</v>
      </c>
      <c r="F22" t="s">
        <v>85</v>
      </c>
      <c r="G22" t="s">
        <v>96</v>
      </c>
      <c r="I22" t="s">
        <v>97</v>
      </c>
      <c r="J22" t="s">
        <v>98</v>
      </c>
      <c r="K22" t="s">
        <v>27</v>
      </c>
      <c r="L22" t="s">
        <v>99</v>
      </c>
      <c r="M22" t="s">
        <v>100</v>
      </c>
      <c r="N22" t="s">
        <v>83</v>
      </c>
      <c r="O22" t="s">
        <v>40</v>
      </c>
      <c r="P22">
        <v>1</v>
      </c>
      <c r="Q22" s="5">
        <v>230</v>
      </c>
      <c r="R22" s="5">
        <f>Tabella3[[#This Row],[PREZZO RETAIL]]*Tabella3[[#This Row],[Quantità]]</f>
        <v>230</v>
      </c>
      <c r="S22" s="5">
        <v>92</v>
      </c>
      <c r="T22" s="5">
        <f>Tabella3[[#This Row],[PREZZO WHOLESALE]]*Tabella3[[#This Row],[Quantità]]</f>
        <v>92</v>
      </c>
    </row>
    <row r="23" spans="1:20" x14ac:dyDescent="0.25">
      <c r="A23" s="4">
        <v>2031029398487</v>
      </c>
      <c r="B23" s="4" t="s">
        <v>102</v>
      </c>
      <c r="C23" t="s">
        <v>20</v>
      </c>
      <c r="D23" t="s">
        <v>21</v>
      </c>
      <c r="E23" t="s">
        <v>22</v>
      </c>
      <c r="F23" t="s">
        <v>85</v>
      </c>
      <c r="G23" t="s">
        <v>96</v>
      </c>
      <c r="I23" t="s">
        <v>97</v>
      </c>
      <c r="J23" t="s">
        <v>98</v>
      </c>
      <c r="K23" t="s">
        <v>27</v>
      </c>
      <c r="L23" t="s">
        <v>99</v>
      </c>
      <c r="M23" t="s">
        <v>100</v>
      </c>
      <c r="N23" t="s">
        <v>83</v>
      </c>
      <c r="O23" t="s">
        <v>31</v>
      </c>
      <c r="P23">
        <v>1</v>
      </c>
      <c r="Q23" s="5">
        <v>230</v>
      </c>
      <c r="R23" s="5">
        <f>Tabella3[[#This Row],[PREZZO RETAIL]]*Tabella3[[#This Row],[Quantità]]</f>
        <v>230</v>
      </c>
      <c r="S23" s="5">
        <v>92</v>
      </c>
      <c r="T23" s="5">
        <f>Tabella3[[#This Row],[PREZZO WHOLESALE]]*Tabella3[[#This Row],[Quantità]]</f>
        <v>92</v>
      </c>
    </row>
    <row r="24" spans="1:20" x14ac:dyDescent="0.25">
      <c r="A24" s="4">
        <v>2052244488524</v>
      </c>
      <c r="B24" s="4" t="s">
        <v>103</v>
      </c>
      <c r="C24" t="s">
        <v>20</v>
      </c>
      <c r="D24" t="s">
        <v>21</v>
      </c>
      <c r="E24" t="s">
        <v>22</v>
      </c>
      <c r="F24" t="s">
        <v>85</v>
      </c>
      <c r="G24" t="s">
        <v>96</v>
      </c>
      <c r="I24" t="s">
        <v>97</v>
      </c>
      <c r="J24" t="s">
        <v>98</v>
      </c>
      <c r="K24" t="s">
        <v>27</v>
      </c>
      <c r="L24" t="s">
        <v>99</v>
      </c>
      <c r="M24" t="s">
        <v>100</v>
      </c>
      <c r="N24" t="s">
        <v>83</v>
      </c>
      <c r="O24" t="s">
        <v>41</v>
      </c>
      <c r="P24">
        <v>1</v>
      </c>
      <c r="Q24" s="5">
        <v>230</v>
      </c>
      <c r="R24" s="5">
        <f>Tabella3[[#This Row],[PREZZO RETAIL]]*Tabella3[[#This Row],[Quantità]]</f>
        <v>230</v>
      </c>
      <c r="S24" s="5">
        <v>92</v>
      </c>
      <c r="T24" s="5">
        <f>Tabella3[[#This Row],[PREZZO WHOLESALE]]*Tabella3[[#This Row],[Quantità]]</f>
        <v>92</v>
      </c>
    </row>
    <row r="25" spans="1:20" ht="99.95" customHeight="1" x14ac:dyDescent="0.25">
      <c r="A25" s="4">
        <v>2069448294653</v>
      </c>
      <c r="B25" s="4" t="s">
        <v>104</v>
      </c>
      <c r="C25" t="s">
        <v>20</v>
      </c>
      <c r="D25" t="s">
        <v>21</v>
      </c>
      <c r="E25" t="s">
        <v>22</v>
      </c>
      <c r="F25" t="s">
        <v>85</v>
      </c>
      <c r="G25" t="s">
        <v>105</v>
      </c>
      <c r="I25" t="s">
        <v>106</v>
      </c>
      <c r="J25" t="s">
        <v>107</v>
      </c>
      <c r="K25" t="s">
        <v>27</v>
      </c>
      <c r="L25" t="s">
        <v>90</v>
      </c>
      <c r="M25" t="s">
        <v>91</v>
      </c>
      <c r="N25" t="s">
        <v>108</v>
      </c>
      <c r="O25" t="s">
        <v>39</v>
      </c>
      <c r="P25">
        <v>2</v>
      </c>
      <c r="Q25" s="5">
        <v>219.9</v>
      </c>
      <c r="R25" s="5">
        <f>Tabella3[[#This Row],[PREZZO RETAIL]]*Tabella3[[#This Row],[Quantità]]</f>
        <v>439.8</v>
      </c>
      <c r="S25" s="5">
        <v>88</v>
      </c>
      <c r="T25" s="5">
        <f>Tabella3[[#This Row],[PREZZO WHOLESALE]]*Tabella3[[#This Row],[Quantità]]</f>
        <v>176</v>
      </c>
    </row>
    <row r="26" spans="1:20" x14ac:dyDescent="0.25">
      <c r="A26" s="4">
        <v>2031801633867</v>
      </c>
      <c r="B26" s="4" t="s">
        <v>109</v>
      </c>
      <c r="C26" t="s">
        <v>20</v>
      </c>
      <c r="D26" t="s">
        <v>21</v>
      </c>
      <c r="E26" t="s">
        <v>22</v>
      </c>
      <c r="F26" t="s">
        <v>85</v>
      </c>
      <c r="G26" t="s">
        <v>105</v>
      </c>
      <c r="I26" t="s">
        <v>106</v>
      </c>
      <c r="J26" t="s">
        <v>107</v>
      </c>
      <c r="K26" t="s">
        <v>27</v>
      </c>
      <c r="L26" t="s">
        <v>90</v>
      </c>
      <c r="M26" t="s">
        <v>91</v>
      </c>
      <c r="N26" t="s">
        <v>108</v>
      </c>
      <c r="O26" t="s">
        <v>40</v>
      </c>
      <c r="P26">
        <v>2</v>
      </c>
      <c r="Q26" s="5">
        <v>219.9</v>
      </c>
      <c r="R26" s="5">
        <f>Tabella3[[#This Row],[PREZZO RETAIL]]*Tabella3[[#This Row],[Quantità]]</f>
        <v>439.8</v>
      </c>
      <c r="S26" s="5">
        <v>88</v>
      </c>
      <c r="T26" s="5">
        <f>Tabella3[[#This Row],[PREZZO WHOLESALE]]*Tabella3[[#This Row],[Quantità]]</f>
        <v>176</v>
      </c>
    </row>
    <row r="27" spans="1:20" x14ac:dyDescent="0.25">
      <c r="A27" s="4">
        <v>2070987345409</v>
      </c>
      <c r="B27" s="4" t="s">
        <v>110</v>
      </c>
      <c r="C27" t="s">
        <v>20</v>
      </c>
      <c r="D27" t="s">
        <v>21</v>
      </c>
      <c r="E27" t="s">
        <v>22</v>
      </c>
      <c r="F27" t="s">
        <v>85</v>
      </c>
      <c r="G27" t="s">
        <v>105</v>
      </c>
      <c r="I27" t="s">
        <v>106</v>
      </c>
      <c r="J27" t="s">
        <v>107</v>
      </c>
      <c r="K27" t="s">
        <v>27</v>
      </c>
      <c r="L27" t="s">
        <v>90</v>
      </c>
      <c r="M27" t="s">
        <v>91</v>
      </c>
      <c r="N27" t="s">
        <v>108</v>
      </c>
      <c r="O27" t="s">
        <v>31</v>
      </c>
      <c r="P27">
        <v>2</v>
      </c>
      <c r="Q27" s="5">
        <v>219.9</v>
      </c>
      <c r="R27" s="5">
        <f>Tabella3[[#This Row],[PREZZO RETAIL]]*Tabella3[[#This Row],[Quantità]]</f>
        <v>439.8</v>
      </c>
      <c r="S27" s="5">
        <v>88</v>
      </c>
      <c r="T27" s="5">
        <f>Tabella3[[#This Row],[PREZZO WHOLESALE]]*Tabella3[[#This Row],[Quantità]]</f>
        <v>176</v>
      </c>
    </row>
    <row r="28" spans="1:20" x14ac:dyDescent="0.25">
      <c r="A28" s="4">
        <v>2063598543616</v>
      </c>
      <c r="B28" s="4" t="s">
        <v>111</v>
      </c>
      <c r="C28" t="s">
        <v>20</v>
      </c>
      <c r="D28" t="s">
        <v>21</v>
      </c>
      <c r="E28" t="s">
        <v>22</v>
      </c>
      <c r="F28" t="s">
        <v>85</v>
      </c>
      <c r="G28" t="s">
        <v>105</v>
      </c>
      <c r="I28" t="s">
        <v>106</v>
      </c>
      <c r="J28" t="s">
        <v>107</v>
      </c>
      <c r="K28" t="s">
        <v>27</v>
      </c>
      <c r="L28" t="s">
        <v>90</v>
      </c>
      <c r="M28" t="s">
        <v>91</v>
      </c>
      <c r="N28" t="s">
        <v>108</v>
      </c>
      <c r="O28" t="s">
        <v>41</v>
      </c>
      <c r="P28">
        <v>1</v>
      </c>
      <c r="Q28" s="5">
        <v>219.9</v>
      </c>
      <c r="R28" s="5">
        <f>Tabella3[[#This Row],[PREZZO RETAIL]]*Tabella3[[#This Row],[Quantità]]</f>
        <v>219.9</v>
      </c>
      <c r="S28" s="5">
        <v>88</v>
      </c>
      <c r="T28" s="5">
        <f>Tabella3[[#This Row],[PREZZO WHOLESALE]]*Tabella3[[#This Row],[Quantità]]</f>
        <v>88</v>
      </c>
    </row>
    <row r="29" spans="1:20" x14ac:dyDescent="0.25">
      <c r="A29" s="4">
        <v>2085082310351</v>
      </c>
      <c r="B29" s="4">
        <v>2085082310351</v>
      </c>
      <c r="C29" t="s">
        <v>20</v>
      </c>
      <c r="D29" t="s">
        <v>21</v>
      </c>
      <c r="E29" t="s">
        <v>22</v>
      </c>
      <c r="F29" t="s">
        <v>85</v>
      </c>
      <c r="G29" t="s">
        <v>112</v>
      </c>
      <c r="I29" t="s">
        <v>113</v>
      </c>
      <c r="J29" t="s">
        <v>107</v>
      </c>
      <c r="K29" t="s">
        <v>114</v>
      </c>
      <c r="L29" t="s">
        <v>115</v>
      </c>
      <c r="M29" t="s">
        <v>115</v>
      </c>
      <c r="N29" t="s">
        <v>83</v>
      </c>
      <c r="O29" t="s">
        <v>31</v>
      </c>
      <c r="P29">
        <v>1</v>
      </c>
      <c r="Q29" s="5">
        <v>280</v>
      </c>
      <c r="R29" s="5">
        <f>Tabella3[[#This Row],[PREZZO RETAIL]]*Tabella3[[#This Row],[Quantità]]</f>
        <v>280</v>
      </c>
      <c r="S29" s="5">
        <v>112</v>
      </c>
      <c r="T29" s="5">
        <f>Tabella3[[#This Row],[PREZZO WHOLESALE]]*Tabella3[[#This Row],[Quantità]]</f>
        <v>112</v>
      </c>
    </row>
    <row r="30" spans="1:20" x14ac:dyDescent="0.25">
      <c r="A30" s="4">
        <v>2084455598686</v>
      </c>
      <c r="B30" s="4">
        <v>2084455598686</v>
      </c>
      <c r="C30" t="s">
        <v>20</v>
      </c>
      <c r="D30" t="s">
        <v>21</v>
      </c>
      <c r="E30" t="s">
        <v>22</v>
      </c>
      <c r="F30" t="s">
        <v>85</v>
      </c>
      <c r="G30" t="s">
        <v>112</v>
      </c>
      <c r="I30" t="s">
        <v>113</v>
      </c>
      <c r="J30" t="s">
        <v>107</v>
      </c>
      <c r="K30" t="s">
        <v>114</v>
      </c>
      <c r="L30" t="s">
        <v>115</v>
      </c>
      <c r="M30" t="s">
        <v>115</v>
      </c>
      <c r="N30" t="s">
        <v>83</v>
      </c>
      <c r="O30" t="s">
        <v>41</v>
      </c>
      <c r="P30">
        <v>1</v>
      </c>
      <c r="Q30" s="5">
        <v>280</v>
      </c>
      <c r="R30" s="5">
        <f>Tabella3[[#This Row],[PREZZO RETAIL]]*Tabella3[[#This Row],[Quantità]]</f>
        <v>280</v>
      </c>
      <c r="S30" s="5">
        <v>112</v>
      </c>
      <c r="T30" s="5">
        <f>Tabella3[[#This Row],[PREZZO WHOLESALE]]*Tabella3[[#This Row],[Quantità]]</f>
        <v>112</v>
      </c>
    </row>
    <row r="31" spans="1:20" x14ac:dyDescent="0.25">
      <c r="A31" s="4">
        <v>2096074403449</v>
      </c>
      <c r="B31" s="4">
        <v>7621097562122</v>
      </c>
      <c r="C31" t="s">
        <v>20</v>
      </c>
      <c r="D31" t="s">
        <v>21</v>
      </c>
      <c r="E31" t="s">
        <v>22</v>
      </c>
      <c r="F31" t="s">
        <v>85</v>
      </c>
      <c r="G31" t="s">
        <v>116</v>
      </c>
      <c r="I31" t="s">
        <v>117</v>
      </c>
      <c r="J31" t="s">
        <v>118</v>
      </c>
      <c r="K31" t="s">
        <v>27</v>
      </c>
      <c r="L31" t="s">
        <v>119</v>
      </c>
      <c r="M31" t="s">
        <v>120</v>
      </c>
      <c r="N31" t="s">
        <v>83</v>
      </c>
      <c r="O31" t="s">
        <v>41</v>
      </c>
      <c r="P31">
        <v>1</v>
      </c>
      <c r="Q31" s="5">
        <v>279.89999999999998</v>
      </c>
      <c r="R31" s="5">
        <f>Tabella3[[#This Row],[PREZZO RETAIL]]*Tabella3[[#This Row],[Quantità]]</f>
        <v>279.89999999999998</v>
      </c>
      <c r="S31" s="5">
        <v>112</v>
      </c>
      <c r="T31" s="5">
        <f>Tabella3[[#This Row],[PREZZO WHOLESALE]]*Tabella3[[#This Row],[Quantità]]</f>
        <v>112</v>
      </c>
    </row>
    <row r="32" spans="1:20" x14ac:dyDescent="0.25">
      <c r="A32" s="4">
        <v>2086229549245</v>
      </c>
      <c r="B32" s="4">
        <v>7621097562139</v>
      </c>
      <c r="C32" t="s">
        <v>20</v>
      </c>
      <c r="D32" t="s">
        <v>21</v>
      </c>
      <c r="E32" t="s">
        <v>22</v>
      </c>
      <c r="F32" t="s">
        <v>85</v>
      </c>
      <c r="G32" t="s">
        <v>116</v>
      </c>
      <c r="I32" t="s">
        <v>117</v>
      </c>
      <c r="J32" t="s">
        <v>118</v>
      </c>
      <c r="K32" t="s">
        <v>27</v>
      </c>
      <c r="L32" t="s">
        <v>119</v>
      </c>
      <c r="M32" t="s">
        <v>120</v>
      </c>
      <c r="N32" t="s">
        <v>83</v>
      </c>
      <c r="O32" t="s">
        <v>121</v>
      </c>
      <c r="P32">
        <v>1</v>
      </c>
      <c r="Q32" s="5">
        <v>279.89999999999998</v>
      </c>
      <c r="R32" s="5">
        <f>Tabella3[[#This Row],[PREZZO RETAIL]]*Tabella3[[#This Row],[Quantità]]</f>
        <v>279.89999999999998</v>
      </c>
      <c r="S32" s="5">
        <v>112</v>
      </c>
      <c r="T32" s="5">
        <f>Tabella3[[#This Row],[PREZZO WHOLESALE]]*Tabella3[[#This Row],[Quantità]]</f>
        <v>112</v>
      </c>
    </row>
    <row r="33" spans="1:20" ht="99.95" customHeight="1" x14ac:dyDescent="0.25">
      <c r="A33" s="4">
        <v>2029485930600</v>
      </c>
      <c r="B33" s="4">
        <v>7620207314002</v>
      </c>
      <c r="C33" t="s">
        <v>20</v>
      </c>
      <c r="D33" t="s">
        <v>21</v>
      </c>
      <c r="E33" t="s">
        <v>22</v>
      </c>
      <c r="F33" t="s">
        <v>85</v>
      </c>
      <c r="G33" t="s">
        <v>122</v>
      </c>
      <c r="I33" t="s">
        <v>123</v>
      </c>
      <c r="J33" t="s">
        <v>124</v>
      </c>
      <c r="K33" t="s">
        <v>125</v>
      </c>
      <c r="L33" t="s">
        <v>126</v>
      </c>
      <c r="M33" t="s">
        <v>127</v>
      </c>
      <c r="N33" t="s">
        <v>128</v>
      </c>
      <c r="O33" t="s">
        <v>39</v>
      </c>
      <c r="P33">
        <v>13</v>
      </c>
      <c r="Q33" s="5">
        <v>199.9</v>
      </c>
      <c r="R33" s="5">
        <f>Tabella3[[#This Row],[PREZZO RETAIL]]*Tabella3[[#This Row],[Quantità]]</f>
        <v>2598.7000000000003</v>
      </c>
      <c r="S33" s="5">
        <v>80</v>
      </c>
      <c r="T33" s="5">
        <f>Tabella3[[#This Row],[PREZZO WHOLESALE]]*Tabella3[[#This Row],[Quantità]]</f>
        <v>1040</v>
      </c>
    </row>
    <row r="34" spans="1:20" x14ac:dyDescent="0.25">
      <c r="A34" s="4">
        <v>2052301992667</v>
      </c>
      <c r="B34" s="4">
        <v>7620207314026</v>
      </c>
      <c r="C34" t="s">
        <v>20</v>
      </c>
      <c r="D34" t="s">
        <v>21</v>
      </c>
      <c r="E34" t="s">
        <v>22</v>
      </c>
      <c r="F34" t="s">
        <v>85</v>
      </c>
      <c r="G34" t="s">
        <v>122</v>
      </c>
      <c r="I34" t="s">
        <v>123</v>
      </c>
      <c r="J34" t="s">
        <v>124</v>
      </c>
      <c r="K34" t="s">
        <v>125</v>
      </c>
      <c r="L34" t="s">
        <v>126</v>
      </c>
      <c r="M34" t="s">
        <v>127</v>
      </c>
      <c r="N34" t="s">
        <v>128</v>
      </c>
      <c r="O34" t="s">
        <v>31</v>
      </c>
      <c r="P34">
        <v>31</v>
      </c>
      <c r="Q34" s="5">
        <v>199.9</v>
      </c>
      <c r="R34" s="5">
        <f>Tabella3[[#This Row],[PREZZO RETAIL]]*Tabella3[[#This Row],[Quantità]]</f>
        <v>6196.9000000000005</v>
      </c>
      <c r="S34" s="5">
        <v>80</v>
      </c>
      <c r="T34" s="5">
        <f>Tabella3[[#This Row],[PREZZO WHOLESALE]]*Tabella3[[#This Row],[Quantità]]</f>
        <v>2480</v>
      </c>
    </row>
    <row r="35" spans="1:20" ht="99.95" customHeight="1" x14ac:dyDescent="0.25">
      <c r="A35" s="4">
        <v>2010759774563</v>
      </c>
      <c r="B35" s="4">
        <v>7618483889451</v>
      </c>
      <c r="C35" t="s">
        <v>20</v>
      </c>
      <c r="D35" t="s">
        <v>21</v>
      </c>
      <c r="E35" t="s">
        <v>22</v>
      </c>
      <c r="F35" t="s">
        <v>85</v>
      </c>
      <c r="G35" t="s">
        <v>129</v>
      </c>
      <c r="I35" t="s">
        <v>130</v>
      </c>
      <c r="J35" t="s">
        <v>131</v>
      </c>
      <c r="K35" t="s">
        <v>60</v>
      </c>
      <c r="L35" t="s">
        <v>132</v>
      </c>
      <c r="M35" t="s">
        <v>133</v>
      </c>
      <c r="N35" t="s">
        <v>83</v>
      </c>
      <c r="O35" t="s">
        <v>41</v>
      </c>
      <c r="P35">
        <v>8</v>
      </c>
      <c r="Q35" s="5">
        <v>139.9</v>
      </c>
      <c r="R35" s="5">
        <f>Tabella3[[#This Row],[PREZZO RETAIL]]*Tabella3[[#This Row],[Quantità]]</f>
        <v>1119.2</v>
      </c>
      <c r="S35" s="5">
        <v>56</v>
      </c>
      <c r="T35" s="5">
        <f>Tabella3[[#This Row],[PREZZO WHOLESALE]]*Tabella3[[#This Row],[Quantità]]</f>
        <v>448</v>
      </c>
    </row>
    <row r="36" spans="1:20" ht="99.95" customHeight="1" x14ac:dyDescent="0.25">
      <c r="A36" s="4">
        <v>2033342689617</v>
      </c>
      <c r="B36" s="4" t="s">
        <v>134</v>
      </c>
      <c r="C36" t="s">
        <v>20</v>
      </c>
      <c r="D36" t="s">
        <v>21</v>
      </c>
      <c r="E36" t="s">
        <v>22</v>
      </c>
      <c r="F36" t="s">
        <v>135</v>
      </c>
      <c r="G36" t="s">
        <v>136</v>
      </c>
      <c r="I36" t="s">
        <v>137</v>
      </c>
      <c r="J36" t="s">
        <v>138</v>
      </c>
      <c r="K36" t="s">
        <v>139</v>
      </c>
      <c r="L36" t="s">
        <v>90</v>
      </c>
      <c r="M36" t="s">
        <v>91</v>
      </c>
      <c r="N36" t="s">
        <v>30</v>
      </c>
      <c r="O36" t="s">
        <v>39</v>
      </c>
      <c r="P36">
        <v>1</v>
      </c>
      <c r="Q36" s="5">
        <v>109.9</v>
      </c>
      <c r="R36" s="5">
        <f>Tabella3[[#This Row],[PREZZO RETAIL]]*Tabella3[[#This Row],[Quantità]]</f>
        <v>109.9</v>
      </c>
      <c r="S36" s="5">
        <v>44</v>
      </c>
      <c r="T36" s="5">
        <f>Tabella3[[#This Row],[PREZZO WHOLESALE]]*Tabella3[[#This Row],[Quantità]]</f>
        <v>44</v>
      </c>
    </row>
    <row r="37" spans="1:20" x14ac:dyDescent="0.25">
      <c r="A37" s="4">
        <v>2099591200201</v>
      </c>
      <c r="B37" s="4">
        <v>7624302077237</v>
      </c>
      <c r="C37" t="s">
        <v>20</v>
      </c>
      <c r="D37" t="s">
        <v>21</v>
      </c>
      <c r="E37" t="s">
        <v>22</v>
      </c>
      <c r="F37" t="s">
        <v>135</v>
      </c>
      <c r="G37" t="s">
        <v>136</v>
      </c>
      <c r="I37" t="s">
        <v>137</v>
      </c>
      <c r="J37" t="s">
        <v>138</v>
      </c>
      <c r="K37" t="s">
        <v>139</v>
      </c>
      <c r="L37" t="s">
        <v>90</v>
      </c>
      <c r="M37" t="s">
        <v>91</v>
      </c>
      <c r="N37" t="s">
        <v>30</v>
      </c>
      <c r="O37" t="s">
        <v>31</v>
      </c>
      <c r="P37">
        <v>1</v>
      </c>
      <c r="Q37" s="5">
        <v>109.9</v>
      </c>
      <c r="R37" s="5">
        <f>Tabella3[[#This Row],[PREZZO RETAIL]]*Tabella3[[#This Row],[Quantità]]</f>
        <v>109.9</v>
      </c>
      <c r="S37" s="5">
        <v>44</v>
      </c>
      <c r="T37" s="5">
        <f>Tabella3[[#This Row],[PREZZO WHOLESALE]]*Tabella3[[#This Row],[Quantità]]</f>
        <v>44</v>
      </c>
    </row>
    <row r="38" spans="1:20" ht="99.95" customHeight="1" x14ac:dyDescent="0.25">
      <c r="A38" s="4">
        <v>2032338125818</v>
      </c>
      <c r="B38" s="4" t="s">
        <v>140</v>
      </c>
      <c r="C38" t="s">
        <v>20</v>
      </c>
      <c r="D38" t="s">
        <v>21</v>
      </c>
      <c r="E38" t="s">
        <v>22</v>
      </c>
      <c r="F38" t="s">
        <v>135</v>
      </c>
      <c r="G38" t="s">
        <v>141</v>
      </c>
      <c r="I38" t="s">
        <v>142</v>
      </c>
      <c r="J38" t="s">
        <v>143</v>
      </c>
      <c r="K38" t="s">
        <v>144</v>
      </c>
      <c r="L38" t="s">
        <v>145</v>
      </c>
      <c r="M38" t="s">
        <v>145</v>
      </c>
      <c r="N38" t="s">
        <v>30</v>
      </c>
      <c r="O38" t="s">
        <v>39</v>
      </c>
      <c r="P38">
        <v>6</v>
      </c>
      <c r="Q38" s="5">
        <v>99.9</v>
      </c>
      <c r="R38" s="5">
        <f>Tabella3[[#This Row],[PREZZO RETAIL]]*Tabella3[[#This Row],[Quantità]]</f>
        <v>599.40000000000009</v>
      </c>
      <c r="S38" s="5">
        <v>40</v>
      </c>
      <c r="T38" s="5">
        <f>Tabella3[[#This Row],[PREZZO WHOLESALE]]*Tabella3[[#This Row],[Quantità]]</f>
        <v>240</v>
      </c>
    </row>
    <row r="39" spans="1:20" x14ac:dyDescent="0.25">
      <c r="A39" s="4">
        <v>2076447587334</v>
      </c>
      <c r="B39" s="4" t="s">
        <v>146</v>
      </c>
      <c r="C39" t="s">
        <v>20</v>
      </c>
      <c r="D39" t="s">
        <v>21</v>
      </c>
      <c r="E39" t="s">
        <v>22</v>
      </c>
      <c r="F39" t="s">
        <v>135</v>
      </c>
      <c r="G39" t="s">
        <v>141</v>
      </c>
      <c r="I39" t="s">
        <v>142</v>
      </c>
      <c r="J39" t="s">
        <v>143</v>
      </c>
      <c r="K39" t="s">
        <v>144</v>
      </c>
      <c r="L39" t="s">
        <v>145</v>
      </c>
      <c r="M39" t="s">
        <v>145</v>
      </c>
      <c r="N39" t="s">
        <v>30</v>
      </c>
      <c r="O39" t="s">
        <v>31</v>
      </c>
      <c r="P39">
        <v>13</v>
      </c>
      <c r="Q39" s="5">
        <v>99.9</v>
      </c>
      <c r="R39" s="5">
        <f>Tabella3[[#This Row],[PREZZO RETAIL]]*Tabella3[[#This Row],[Quantità]]</f>
        <v>1298.7</v>
      </c>
      <c r="S39" s="5">
        <v>40</v>
      </c>
      <c r="T39" s="5">
        <f>Tabella3[[#This Row],[PREZZO WHOLESALE]]*Tabella3[[#This Row],[Quantità]]</f>
        <v>520</v>
      </c>
    </row>
    <row r="40" spans="1:20" ht="99.95" customHeight="1" x14ac:dyDescent="0.25">
      <c r="A40" s="4">
        <v>2097580124880</v>
      </c>
      <c r="B40" s="4" t="s">
        <v>147</v>
      </c>
      <c r="C40" t="s">
        <v>20</v>
      </c>
      <c r="D40" t="s">
        <v>21</v>
      </c>
      <c r="E40" t="s">
        <v>22</v>
      </c>
      <c r="F40" t="s">
        <v>135</v>
      </c>
      <c r="G40" t="s">
        <v>141</v>
      </c>
      <c r="I40" t="s">
        <v>142</v>
      </c>
      <c r="J40" t="s">
        <v>143</v>
      </c>
      <c r="K40" t="s">
        <v>144</v>
      </c>
      <c r="L40" t="s">
        <v>90</v>
      </c>
      <c r="M40" t="s">
        <v>91</v>
      </c>
      <c r="N40" t="s">
        <v>30</v>
      </c>
      <c r="O40" t="s">
        <v>39</v>
      </c>
      <c r="P40">
        <v>7</v>
      </c>
      <c r="Q40" s="5">
        <v>99.9</v>
      </c>
      <c r="R40" s="5">
        <f>Tabella3[[#This Row],[PREZZO RETAIL]]*Tabella3[[#This Row],[Quantità]]</f>
        <v>699.30000000000007</v>
      </c>
      <c r="S40" s="5">
        <v>40</v>
      </c>
      <c r="T40" s="5">
        <f>Tabella3[[#This Row],[PREZZO WHOLESALE]]*Tabella3[[#This Row],[Quantità]]</f>
        <v>280</v>
      </c>
    </row>
    <row r="41" spans="1:20" ht="99.95" customHeight="1" x14ac:dyDescent="0.25">
      <c r="A41" s="4">
        <v>2015909760540</v>
      </c>
      <c r="B41" s="4" t="s">
        <v>148</v>
      </c>
      <c r="C41" t="s">
        <v>20</v>
      </c>
      <c r="D41" t="s">
        <v>21</v>
      </c>
      <c r="E41" t="s">
        <v>22</v>
      </c>
      <c r="F41" t="s">
        <v>135</v>
      </c>
      <c r="G41" t="s">
        <v>141</v>
      </c>
      <c r="I41" t="s">
        <v>149</v>
      </c>
      <c r="J41" t="s">
        <v>150</v>
      </c>
      <c r="K41" t="s">
        <v>60</v>
      </c>
      <c r="L41" t="s">
        <v>90</v>
      </c>
      <c r="M41" t="s">
        <v>91</v>
      </c>
      <c r="N41" t="s">
        <v>151</v>
      </c>
      <c r="O41" t="s">
        <v>39</v>
      </c>
      <c r="P41">
        <v>6</v>
      </c>
      <c r="Q41" s="5">
        <v>99.9</v>
      </c>
      <c r="R41" s="5">
        <f>Tabella3[[#This Row],[PREZZO RETAIL]]*Tabella3[[#This Row],[Quantità]]</f>
        <v>599.40000000000009</v>
      </c>
      <c r="S41" s="5">
        <v>40</v>
      </c>
      <c r="T41" s="5">
        <f>Tabella3[[#This Row],[PREZZO WHOLESALE]]*Tabella3[[#This Row],[Quantità]]</f>
        <v>240</v>
      </c>
    </row>
    <row r="42" spans="1:20" x14ac:dyDescent="0.25">
      <c r="A42" s="4">
        <v>2097304538900</v>
      </c>
      <c r="B42" s="4" t="s">
        <v>152</v>
      </c>
      <c r="C42" t="s">
        <v>20</v>
      </c>
      <c r="D42" t="s">
        <v>21</v>
      </c>
      <c r="E42" t="s">
        <v>22</v>
      </c>
      <c r="F42" t="s">
        <v>135</v>
      </c>
      <c r="G42" t="s">
        <v>141</v>
      </c>
      <c r="I42" t="s">
        <v>149</v>
      </c>
      <c r="J42" t="s">
        <v>150</v>
      </c>
      <c r="K42" t="s">
        <v>60</v>
      </c>
      <c r="L42" t="s">
        <v>90</v>
      </c>
      <c r="M42" t="s">
        <v>91</v>
      </c>
      <c r="N42" t="s">
        <v>151</v>
      </c>
      <c r="O42" t="s">
        <v>40</v>
      </c>
      <c r="P42">
        <v>21</v>
      </c>
      <c r="Q42" s="5">
        <v>99.9</v>
      </c>
      <c r="R42" s="5">
        <f>Tabella3[[#This Row],[PREZZO RETAIL]]*Tabella3[[#This Row],[Quantità]]</f>
        <v>2097.9</v>
      </c>
      <c r="S42" s="5">
        <v>40</v>
      </c>
      <c r="T42" s="5">
        <f>Tabella3[[#This Row],[PREZZO WHOLESALE]]*Tabella3[[#This Row],[Quantità]]</f>
        <v>840</v>
      </c>
    </row>
    <row r="43" spans="1:20" ht="99.95" customHeight="1" x14ac:dyDescent="0.25">
      <c r="A43" s="4">
        <v>2043466795385</v>
      </c>
      <c r="B43" s="4" t="s">
        <v>153</v>
      </c>
      <c r="C43" t="s">
        <v>20</v>
      </c>
      <c r="D43" t="s">
        <v>21</v>
      </c>
      <c r="E43" t="s">
        <v>22</v>
      </c>
      <c r="F43" t="s">
        <v>135</v>
      </c>
      <c r="G43" t="s">
        <v>141</v>
      </c>
      <c r="I43" t="s">
        <v>149</v>
      </c>
      <c r="J43" t="s">
        <v>154</v>
      </c>
      <c r="K43" t="s">
        <v>155</v>
      </c>
      <c r="L43" t="s">
        <v>156</v>
      </c>
      <c r="M43" t="s">
        <v>157</v>
      </c>
      <c r="N43" t="s">
        <v>151</v>
      </c>
      <c r="O43" t="s">
        <v>39</v>
      </c>
      <c r="P43">
        <v>1</v>
      </c>
      <c r="Q43" s="5">
        <v>99.9</v>
      </c>
      <c r="R43" s="5">
        <f>Tabella3[[#This Row],[PREZZO RETAIL]]*Tabella3[[#This Row],[Quantità]]</f>
        <v>99.9</v>
      </c>
      <c r="S43" s="5">
        <v>40</v>
      </c>
      <c r="T43" s="5">
        <f>Tabella3[[#This Row],[PREZZO WHOLESALE]]*Tabella3[[#This Row],[Quantità]]</f>
        <v>40</v>
      </c>
    </row>
    <row r="44" spans="1:20" x14ac:dyDescent="0.25">
      <c r="A44" s="4">
        <v>2032861531704</v>
      </c>
      <c r="B44" s="4" t="s">
        <v>158</v>
      </c>
      <c r="C44" t="s">
        <v>20</v>
      </c>
      <c r="D44" t="s">
        <v>21</v>
      </c>
      <c r="E44" t="s">
        <v>22</v>
      </c>
      <c r="F44" t="s">
        <v>135</v>
      </c>
      <c r="G44" t="s">
        <v>141</v>
      </c>
      <c r="I44" t="s">
        <v>149</v>
      </c>
      <c r="J44" t="s">
        <v>154</v>
      </c>
      <c r="K44" t="s">
        <v>155</v>
      </c>
      <c r="L44" t="s">
        <v>156</v>
      </c>
      <c r="M44" t="s">
        <v>157</v>
      </c>
      <c r="N44" t="s">
        <v>151</v>
      </c>
      <c r="O44" t="s">
        <v>40</v>
      </c>
      <c r="P44">
        <v>1</v>
      </c>
      <c r="Q44" s="5">
        <v>99.9</v>
      </c>
      <c r="R44" s="5">
        <f>Tabella3[[#This Row],[PREZZO RETAIL]]*Tabella3[[#This Row],[Quantità]]</f>
        <v>99.9</v>
      </c>
      <c r="S44" s="5">
        <v>40</v>
      </c>
      <c r="T44" s="5">
        <f>Tabella3[[#This Row],[PREZZO WHOLESALE]]*Tabella3[[#This Row],[Quantità]]</f>
        <v>40</v>
      </c>
    </row>
    <row r="45" spans="1:20" x14ac:dyDescent="0.25">
      <c r="A45" s="4">
        <v>2017768915802</v>
      </c>
      <c r="B45" s="4" t="s">
        <v>159</v>
      </c>
      <c r="C45" t="s">
        <v>20</v>
      </c>
      <c r="D45" t="s">
        <v>21</v>
      </c>
      <c r="E45" t="s">
        <v>22</v>
      </c>
      <c r="F45" t="s">
        <v>135</v>
      </c>
      <c r="G45" t="s">
        <v>141</v>
      </c>
      <c r="I45" t="s">
        <v>149</v>
      </c>
      <c r="J45" t="s">
        <v>154</v>
      </c>
      <c r="K45" t="s">
        <v>155</v>
      </c>
      <c r="L45" t="s">
        <v>156</v>
      </c>
      <c r="M45" t="s">
        <v>157</v>
      </c>
      <c r="N45" t="s">
        <v>151</v>
      </c>
      <c r="O45" t="s">
        <v>41</v>
      </c>
      <c r="P45">
        <v>1</v>
      </c>
      <c r="Q45" s="5">
        <v>99.9</v>
      </c>
      <c r="R45" s="5">
        <f>Tabella3[[#This Row],[PREZZO RETAIL]]*Tabella3[[#This Row],[Quantità]]</f>
        <v>99.9</v>
      </c>
      <c r="S45" s="5">
        <v>40</v>
      </c>
      <c r="T45" s="5">
        <f>Tabella3[[#This Row],[PREZZO WHOLESALE]]*Tabella3[[#This Row],[Quantità]]</f>
        <v>40</v>
      </c>
    </row>
    <row r="46" spans="1:20" x14ac:dyDescent="0.25">
      <c r="A46" s="4">
        <v>2063844213478</v>
      </c>
      <c r="B46" s="4" t="s">
        <v>160</v>
      </c>
      <c r="C46" t="s">
        <v>20</v>
      </c>
      <c r="D46" t="s">
        <v>21</v>
      </c>
      <c r="E46" t="s">
        <v>22</v>
      </c>
      <c r="F46" t="s">
        <v>135</v>
      </c>
      <c r="G46" t="s">
        <v>141</v>
      </c>
      <c r="I46" t="s">
        <v>149</v>
      </c>
      <c r="J46" t="s">
        <v>154</v>
      </c>
      <c r="K46" t="s">
        <v>155</v>
      </c>
      <c r="L46" t="s">
        <v>156</v>
      </c>
      <c r="M46" t="s">
        <v>157</v>
      </c>
      <c r="N46" t="s">
        <v>151</v>
      </c>
      <c r="O46" t="s">
        <v>121</v>
      </c>
      <c r="P46">
        <v>1</v>
      </c>
      <c r="Q46" s="5">
        <v>99.9</v>
      </c>
      <c r="R46" s="5">
        <f>Tabella3[[#This Row],[PREZZO RETAIL]]*Tabella3[[#This Row],[Quantità]]</f>
        <v>99.9</v>
      </c>
      <c r="S46" s="5">
        <v>40</v>
      </c>
      <c r="T46" s="5">
        <f>Tabella3[[#This Row],[PREZZO WHOLESALE]]*Tabella3[[#This Row],[Quantità]]</f>
        <v>40</v>
      </c>
    </row>
    <row r="47" spans="1:20" ht="99.95" customHeight="1" x14ac:dyDescent="0.25">
      <c r="A47" s="4">
        <v>2021019148383</v>
      </c>
      <c r="B47" s="4" t="s">
        <v>161</v>
      </c>
      <c r="C47" t="s">
        <v>20</v>
      </c>
      <c r="D47" t="s">
        <v>21</v>
      </c>
      <c r="E47" t="s">
        <v>22</v>
      </c>
      <c r="F47" t="s">
        <v>135</v>
      </c>
      <c r="G47" t="s">
        <v>162</v>
      </c>
      <c r="I47" t="s">
        <v>163</v>
      </c>
      <c r="J47" t="s">
        <v>143</v>
      </c>
      <c r="K47" t="s">
        <v>144</v>
      </c>
      <c r="L47" t="s">
        <v>164</v>
      </c>
      <c r="M47" t="s">
        <v>165</v>
      </c>
      <c r="N47" t="s">
        <v>151</v>
      </c>
      <c r="O47" t="s">
        <v>40</v>
      </c>
      <c r="P47">
        <v>2</v>
      </c>
      <c r="Q47" s="5">
        <v>99.9</v>
      </c>
      <c r="R47" s="5">
        <f>Tabella3[[#This Row],[PREZZO RETAIL]]*Tabella3[[#This Row],[Quantità]]</f>
        <v>199.8</v>
      </c>
      <c r="S47" s="5">
        <v>40</v>
      </c>
      <c r="T47" s="5">
        <f>Tabella3[[#This Row],[PREZZO WHOLESALE]]*Tabella3[[#This Row],[Quantità]]</f>
        <v>80</v>
      </c>
    </row>
    <row r="48" spans="1:20" ht="99.95" customHeight="1" x14ac:dyDescent="0.25">
      <c r="A48" s="4">
        <v>2055588610583</v>
      </c>
      <c r="B48" s="4" t="s">
        <v>166</v>
      </c>
      <c r="C48" t="s">
        <v>20</v>
      </c>
      <c r="D48" t="s">
        <v>21</v>
      </c>
      <c r="E48" t="s">
        <v>22</v>
      </c>
      <c r="F48" t="s">
        <v>135</v>
      </c>
      <c r="G48" t="s">
        <v>167</v>
      </c>
      <c r="I48" t="s">
        <v>168</v>
      </c>
      <c r="J48" t="s">
        <v>169</v>
      </c>
      <c r="K48" t="s">
        <v>170</v>
      </c>
      <c r="L48" t="s">
        <v>171</v>
      </c>
      <c r="M48" t="s">
        <v>172</v>
      </c>
      <c r="N48" t="s">
        <v>30</v>
      </c>
      <c r="O48" t="s">
        <v>39</v>
      </c>
      <c r="P48">
        <v>6</v>
      </c>
      <c r="Q48" s="5">
        <v>109.9</v>
      </c>
      <c r="R48" s="5">
        <f>Tabella3[[#This Row],[PREZZO RETAIL]]*Tabella3[[#This Row],[Quantità]]</f>
        <v>659.40000000000009</v>
      </c>
      <c r="S48" s="5">
        <v>44</v>
      </c>
      <c r="T48" s="5">
        <f>Tabella3[[#This Row],[PREZZO WHOLESALE]]*Tabella3[[#This Row],[Quantità]]</f>
        <v>264</v>
      </c>
    </row>
    <row r="49" spans="1:20" x14ac:dyDescent="0.25">
      <c r="A49" s="4">
        <v>2084084804318</v>
      </c>
      <c r="B49" s="4" t="s">
        <v>173</v>
      </c>
      <c r="C49" t="s">
        <v>20</v>
      </c>
      <c r="D49" t="s">
        <v>21</v>
      </c>
      <c r="E49" t="s">
        <v>22</v>
      </c>
      <c r="F49" t="s">
        <v>135</v>
      </c>
      <c r="G49" t="s">
        <v>167</v>
      </c>
      <c r="I49" t="s">
        <v>168</v>
      </c>
      <c r="J49" t="s">
        <v>169</v>
      </c>
      <c r="K49" t="s">
        <v>170</v>
      </c>
      <c r="L49" t="s">
        <v>171</v>
      </c>
      <c r="M49" t="s">
        <v>172</v>
      </c>
      <c r="N49" t="s">
        <v>30</v>
      </c>
      <c r="O49" t="s">
        <v>40</v>
      </c>
      <c r="P49">
        <v>6</v>
      </c>
      <c r="Q49" s="5">
        <v>109.9</v>
      </c>
      <c r="R49" s="5">
        <f>Tabella3[[#This Row],[PREZZO RETAIL]]*Tabella3[[#This Row],[Quantità]]</f>
        <v>659.40000000000009</v>
      </c>
      <c r="S49" s="5">
        <v>44</v>
      </c>
      <c r="T49" s="5">
        <f>Tabella3[[#This Row],[PREZZO WHOLESALE]]*Tabella3[[#This Row],[Quantità]]</f>
        <v>264</v>
      </c>
    </row>
    <row r="50" spans="1:20" x14ac:dyDescent="0.25">
      <c r="A50" s="4">
        <v>2060029271933</v>
      </c>
      <c r="B50" s="4" t="s">
        <v>174</v>
      </c>
      <c r="C50" t="s">
        <v>20</v>
      </c>
      <c r="D50" t="s">
        <v>21</v>
      </c>
      <c r="E50" t="s">
        <v>22</v>
      </c>
      <c r="F50" t="s">
        <v>135</v>
      </c>
      <c r="G50" t="s">
        <v>167</v>
      </c>
      <c r="I50" t="s">
        <v>168</v>
      </c>
      <c r="J50" t="s">
        <v>169</v>
      </c>
      <c r="K50" t="s">
        <v>170</v>
      </c>
      <c r="L50" t="s">
        <v>171</v>
      </c>
      <c r="M50" t="s">
        <v>172</v>
      </c>
      <c r="N50" t="s">
        <v>30</v>
      </c>
      <c r="O50" t="s">
        <v>31</v>
      </c>
      <c r="P50">
        <v>6</v>
      </c>
      <c r="Q50" s="5">
        <v>109.9</v>
      </c>
      <c r="R50" s="5">
        <f>Tabella3[[#This Row],[PREZZO RETAIL]]*Tabella3[[#This Row],[Quantità]]</f>
        <v>659.40000000000009</v>
      </c>
      <c r="S50" s="5">
        <v>44</v>
      </c>
      <c r="T50" s="5">
        <f>Tabella3[[#This Row],[PREZZO WHOLESALE]]*Tabella3[[#This Row],[Quantità]]</f>
        <v>264</v>
      </c>
    </row>
    <row r="51" spans="1:20" ht="99.95" customHeight="1" x14ac:dyDescent="0.25">
      <c r="A51" s="4">
        <v>2024369373214</v>
      </c>
      <c r="B51" s="4">
        <v>7621097486817</v>
      </c>
      <c r="C51" t="s">
        <v>20</v>
      </c>
      <c r="D51" t="s">
        <v>21</v>
      </c>
      <c r="E51" t="s">
        <v>22</v>
      </c>
      <c r="F51" t="s">
        <v>175</v>
      </c>
      <c r="G51" t="s">
        <v>176</v>
      </c>
      <c r="I51" t="s">
        <v>177</v>
      </c>
      <c r="J51" t="s">
        <v>178</v>
      </c>
      <c r="K51" t="s">
        <v>179</v>
      </c>
      <c r="L51" t="s">
        <v>90</v>
      </c>
      <c r="M51" t="s">
        <v>180</v>
      </c>
      <c r="N51" t="s">
        <v>83</v>
      </c>
      <c r="O51" t="s">
        <v>40</v>
      </c>
      <c r="P51">
        <v>25</v>
      </c>
      <c r="Q51" s="5">
        <v>30</v>
      </c>
      <c r="R51" s="5">
        <f>Tabella3[[#This Row],[PREZZO RETAIL]]*Tabella3[[#This Row],[Quantità]]</f>
        <v>750</v>
      </c>
      <c r="S51" s="5">
        <v>11.6</v>
      </c>
      <c r="T51" s="5">
        <f>Tabella3[[#This Row],[PREZZO WHOLESALE]]*Tabella3[[#This Row],[Quantità]]</f>
        <v>290</v>
      </c>
    </row>
    <row r="52" spans="1:20" ht="99.95" customHeight="1" x14ac:dyDescent="0.25">
      <c r="A52" s="4">
        <v>2024188181199</v>
      </c>
      <c r="B52" s="4" t="s">
        <v>181</v>
      </c>
      <c r="C52" t="s">
        <v>20</v>
      </c>
      <c r="D52" t="s">
        <v>21</v>
      </c>
      <c r="E52" t="s">
        <v>22</v>
      </c>
      <c r="F52" t="s">
        <v>182</v>
      </c>
      <c r="G52" t="s">
        <v>183</v>
      </c>
      <c r="I52" t="s">
        <v>184</v>
      </c>
      <c r="J52" t="s">
        <v>185</v>
      </c>
      <c r="K52" t="s">
        <v>186</v>
      </c>
      <c r="L52" t="s">
        <v>187</v>
      </c>
      <c r="M52" t="s">
        <v>188</v>
      </c>
      <c r="N52" t="s">
        <v>189</v>
      </c>
      <c r="O52" t="s">
        <v>190</v>
      </c>
      <c r="P52">
        <v>6</v>
      </c>
      <c r="Q52" s="5">
        <v>139.9</v>
      </c>
      <c r="R52" s="5">
        <f>Tabella3[[#This Row],[PREZZO RETAIL]]*Tabella3[[#This Row],[Quantità]]</f>
        <v>839.40000000000009</v>
      </c>
      <c r="S52" s="5">
        <v>56</v>
      </c>
      <c r="T52" s="5">
        <f>Tabella3[[#This Row],[PREZZO WHOLESALE]]*Tabella3[[#This Row],[Quantità]]</f>
        <v>336</v>
      </c>
    </row>
    <row r="53" spans="1:20" x14ac:dyDescent="0.25">
      <c r="A53" s="4">
        <v>2071226766108</v>
      </c>
      <c r="B53" s="4" t="s">
        <v>191</v>
      </c>
      <c r="C53" t="s">
        <v>20</v>
      </c>
      <c r="D53" t="s">
        <v>21</v>
      </c>
      <c r="E53" t="s">
        <v>22</v>
      </c>
      <c r="F53" t="s">
        <v>182</v>
      </c>
      <c r="G53" t="s">
        <v>183</v>
      </c>
      <c r="I53" t="s">
        <v>184</v>
      </c>
      <c r="J53" t="s">
        <v>185</v>
      </c>
      <c r="K53" t="s">
        <v>186</v>
      </c>
      <c r="L53" t="s">
        <v>187</v>
      </c>
      <c r="M53" t="s">
        <v>188</v>
      </c>
      <c r="N53" t="s">
        <v>189</v>
      </c>
      <c r="O53" t="s">
        <v>192</v>
      </c>
      <c r="P53">
        <v>14</v>
      </c>
      <c r="Q53" s="5">
        <v>139.9</v>
      </c>
      <c r="R53" s="5">
        <f>Tabella3[[#This Row],[PREZZO RETAIL]]*Tabella3[[#This Row],[Quantità]]</f>
        <v>1958.6000000000001</v>
      </c>
      <c r="S53" s="5">
        <v>56</v>
      </c>
      <c r="T53" s="5">
        <f>Tabella3[[#This Row],[PREZZO WHOLESALE]]*Tabella3[[#This Row],[Quantità]]</f>
        <v>784</v>
      </c>
    </row>
    <row r="54" spans="1:20" x14ac:dyDescent="0.25">
      <c r="A54" s="4">
        <v>2041051922765</v>
      </c>
      <c r="B54" s="4" t="s">
        <v>193</v>
      </c>
      <c r="C54" t="s">
        <v>20</v>
      </c>
      <c r="D54" t="s">
        <v>21</v>
      </c>
      <c r="E54" t="s">
        <v>22</v>
      </c>
      <c r="F54" t="s">
        <v>182</v>
      </c>
      <c r="G54" t="s">
        <v>183</v>
      </c>
      <c r="I54" t="s">
        <v>184</v>
      </c>
      <c r="J54" t="s">
        <v>185</v>
      </c>
      <c r="K54" t="s">
        <v>186</v>
      </c>
      <c r="L54" t="s">
        <v>187</v>
      </c>
      <c r="M54" t="s">
        <v>188</v>
      </c>
      <c r="N54" t="s">
        <v>189</v>
      </c>
      <c r="O54" t="s">
        <v>194</v>
      </c>
      <c r="P54">
        <v>2</v>
      </c>
      <c r="Q54" s="5">
        <v>139.9</v>
      </c>
      <c r="R54" s="5">
        <f>Tabella3[[#This Row],[PREZZO RETAIL]]*Tabella3[[#This Row],[Quantità]]</f>
        <v>279.8</v>
      </c>
      <c r="S54" s="5">
        <v>56</v>
      </c>
      <c r="T54" s="5">
        <f>Tabella3[[#This Row],[PREZZO WHOLESALE]]*Tabella3[[#This Row],[Quantità]]</f>
        <v>112</v>
      </c>
    </row>
    <row r="55" spans="1:20" x14ac:dyDescent="0.25">
      <c r="A55" s="4">
        <v>2085584989413</v>
      </c>
      <c r="B55" s="4" t="s">
        <v>195</v>
      </c>
      <c r="C55" t="s">
        <v>20</v>
      </c>
      <c r="D55" t="s">
        <v>21</v>
      </c>
      <c r="E55" t="s">
        <v>22</v>
      </c>
      <c r="F55" t="s">
        <v>182</v>
      </c>
      <c r="G55" t="s">
        <v>183</v>
      </c>
      <c r="I55" t="s">
        <v>184</v>
      </c>
      <c r="J55" t="s">
        <v>185</v>
      </c>
      <c r="K55" t="s">
        <v>186</v>
      </c>
      <c r="L55" t="s">
        <v>187</v>
      </c>
      <c r="M55" t="s">
        <v>188</v>
      </c>
      <c r="N55" t="s">
        <v>189</v>
      </c>
      <c r="O55" t="s">
        <v>196</v>
      </c>
      <c r="P55">
        <v>2</v>
      </c>
      <c r="Q55" s="5">
        <v>139.9</v>
      </c>
      <c r="R55" s="5">
        <f>Tabella3[[#This Row],[PREZZO RETAIL]]*Tabella3[[#This Row],[Quantità]]</f>
        <v>279.8</v>
      </c>
      <c r="S55" s="5">
        <v>56</v>
      </c>
      <c r="T55" s="5">
        <f>Tabella3[[#This Row],[PREZZO WHOLESALE]]*Tabella3[[#This Row],[Quantità]]</f>
        <v>112</v>
      </c>
    </row>
    <row r="56" spans="1:20" ht="99.95" customHeight="1" x14ac:dyDescent="0.25">
      <c r="A56" s="4">
        <v>2094100114246</v>
      </c>
      <c r="B56" s="4">
        <v>7618584438817</v>
      </c>
      <c r="C56" t="s">
        <v>20</v>
      </c>
      <c r="D56" t="s">
        <v>21</v>
      </c>
      <c r="E56" t="s">
        <v>22</v>
      </c>
      <c r="F56" t="s">
        <v>182</v>
      </c>
      <c r="G56" t="s">
        <v>197</v>
      </c>
      <c r="I56" t="s">
        <v>198</v>
      </c>
      <c r="J56" t="s">
        <v>199</v>
      </c>
      <c r="K56" t="s">
        <v>200</v>
      </c>
      <c r="L56" t="s">
        <v>201</v>
      </c>
      <c r="M56" t="s">
        <v>202</v>
      </c>
      <c r="N56" t="s">
        <v>203</v>
      </c>
      <c r="O56" t="s">
        <v>204</v>
      </c>
      <c r="P56">
        <v>8</v>
      </c>
      <c r="Q56" s="5">
        <v>120</v>
      </c>
      <c r="R56" s="5">
        <f>Tabella3[[#This Row],[PREZZO RETAIL]]*Tabella3[[#This Row],[Quantità]]</f>
        <v>960</v>
      </c>
      <c r="S56" s="5">
        <v>48</v>
      </c>
      <c r="T56" s="5">
        <f>Tabella3[[#This Row],[PREZZO WHOLESALE]]*Tabella3[[#This Row],[Quantità]]</f>
        <v>384</v>
      </c>
    </row>
    <row r="57" spans="1:20" x14ac:dyDescent="0.25">
      <c r="A57" s="4">
        <v>2064571348099</v>
      </c>
      <c r="B57" s="4">
        <v>7618584438824</v>
      </c>
      <c r="C57" t="s">
        <v>20</v>
      </c>
      <c r="D57" t="s">
        <v>21</v>
      </c>
      <c r="E57" t="s">
        <v>22</v>
      </c>
      <c r="F57" t="s">
        <v>182</v>
      </c>
      <c r="G57" t="s">
        <v>197</v>
      </c>
      <c r="I57" t="s">
        <v>198</v>
      </c>
      <c r="J57" t="s">
        <v>199</v>
      </c>
      <c r="K57" t="s">
        <v>200</v>
      </c>
      <c r="L57" t="s">
        <v>201</v>
      </c>
      <c r="M57" t="s">
        <v>202</v>
      </c>
      <c r="N57" t="s">
        <v>203</v>
      </c>
      <c r="O57" t="s">
        <v>205</v>
      </c>
      <c r="P57">
        <v>7</v>
      </c>
      <c r="Q57" s="5">
        <v>120</v>
      </c>
      <c r="R57" s="5">
        <f>Tabella3[[#This Row],[PREZZO RETAIL]]*Tabella3[[#This Row],[Quantità]]</f>
        <v>840</v>
      </c>
      <c r="S57" s="5">
        <v>48</v>
      </c>
      <c r="T57" s="5">
        <f>Tabella3[[#This Row],[PREZZO WHOLESALE]]*Tabella3[[#This Row],[Quantità]]</f>
        <v>336</v>
      </c>
    </row>
    <row r="58" spans="1:20" x14ac:dyDescent="0.25">
      <c r="A58" s="4">
        <v>2083998742693</v>
      </c>
      <c r="B58" s="4">
        <v>7618584438831</v>
      </c>
      <c r="C58" t="s">
        <v>20</v>
      </c>
      <c r="D58" t="s">
        <v>21</v>
      </c>
      <c r="E58" t="s">
        <v>22</v>
      </c>
      <c r="F58" t="s">
        <v>182</v>
      </c>
      <c r="G58" t="s">
        <v>197</v>
      </c>
      <c r="I58" t="s">
        <v>198</v>
      </c>
      <c r="J58" t="s">
        <v>199</v>
      </c>
      <c r="K58" t="s">
        <v>200</v>
      </c>
      <c r="L58" t="s">
        <v>201</v>
      </c>
      <c r="M58" t="s">
        <v>202</v>
      </c>
      <c r="N58" t="s">
        <v>203</v>
      </c>
      <c r="O58" t="s">
        <v>206</v>
      </c>
      <c r="P58">
        <v>9</v>
      </c>
      <c r="Q58" s="5">
        <v>120</v>
      </c>
      <c r="R58" s="5">
        <f>Tabella3[[#This Row],[PREZZO RETAIL]]*Tabella3[[#This Row],[Quantità]]</f>
        <v>1080</v>
      </c>
      <c r="S58" s="5">
        <v>48</v>
      </c>
      <c r="T58" s="5">
        <f>Tabella3[[#This Row],[PREZZO WHOLESALE]]*Tabella3[[#This Row],[Quantità]]</f>
        <v>432</v>
      </c>
    </row>
    <row r="59" spans="1:20" x14ac:dyDescent="0.25">
      <c r="A59" s="4">
        <v>2021148463180</v>
      </c>
      <c r="B59" s="4">
        <v>7618584438848</v>
      </c>
      <c r="C59" t="s">
        <v>20</v>
      </c>
      <c r="D59" t="s">
        <v>21</v>
      </c>
      <c r="E59" t="s">
        <v>22</v>
      </c>
      <c r="F59" t="s">
        <v>182</v>
      </c>
      <c r="G59" t="s">
        <v>197</v>
      </c>
      <c r="I59" t="s">
        <v>198</v>
      </c>
      <c r="J59" t="s">
        <v>199</v>
      </c>
      <c r="K59" t="s">
        <v>200</v>
      </c>
      <c r="L59" t="s">
        <v>201</v>
      </c>
      <c r="M59" t="s">
        <v>202</v>
      </c>
      <c r="N59" t="s">
        <v>203</v>
      </c>
      <c r="O59" t="s">
        <v>207</v>
      </c>
      <c r="P59">
        <v>7</v>
      </c>
      <c r="Q59" s="5">
        <v>120</v>
      </c>
      <c r="R59" s="5">
        <f>Tabella3[[#This Row],[PREZZO RETAIL]]*Tabella3[[#This Row],[Quantità]]</f>
        <v>840</v>
      </c>
      <c r="S59" s="5">
        <v>48</v>
      </c>
      <c r="T59" s="5">
        <f>Tabella3[[#This Row],[PREZZO WHOLESALE]]*Tabella3[[#This Row],[Quantità]]</f>
        <v>336</v>
      </c>
    </row>
    <row r="60" spans="1:20" ht="99.95" customHeight="1" x14ac:dyDescent="0.25">
      <c r="A60" s="4">
        <v>2056467959076</v>
      </c>
      <c r="B60" s="4">
        <v>7621097826446</v>
      </c>
      <c r="C60" t="s">
        <v>20</v>
      </c>
      <c r="D60" t="s">
        <v>21</v>
      </c>
      <c r="E60" t="s">
        <v>22</v>
      </c>
      <c r="F60" t="s">
        <v>182</v>
      </c>
      <c r="G60" t="s">
        <v>208</v>
      </c>
      <c r="I60" t="s">
        <v>209</v>
      </c>
      <c r="J60" t="s">
        <v>210</v>
      </c>
      <c r="K60" t="s">
        <v>211</v>
      </c>
      <c r="L60" t="s">
        <v>212</v>
      </c>
      <c r="M60" t="s">
        <v>213</v>
      </c>
      <c r="N60" t="s">
        <v>214</v>
      </c>
      <c r="O60">
        <v>28</v>
      </c>
      <c r="P60">
        <v>11</v>
      </c>
      <c r="Q60" s="5">
        <v>109.9</v>
      </c>
      <c r="R60" s="5">
        <f>Tabella3[[#This Row],[PREZZO RETAIL]]*Tabella3[[#This Row],[Quantità]]</f>
        <v>1208.9000000000001</v>
      </c>
      <c r="S60" s="5">
        <v>44</v>
      </c>
      <c r="T60" s="5">
        <f>Tabella3[[#This Row],[PREZZO WHOLESALE]]*Tabella3[[#This Row],[Quantità]]</f>
        <v>484</v>
      </c>
    </row>
    <row r="61" spans="1:20" ht="99.95" customHeight="1" x14ac:dyDescent="0.25">
      <c r="A61" s="4">
        <v>2086079629487</v>
      </c>
      <c r="B61" s="4">
        <v>7618483067538</v>
      </c>
      <c r="C61" t="s">
        <v>20</v>
      </c>
      <c r="D61" t="s">
        <v>21</v>
      </c>
      <c r="E61" t="s">
        <v>22</v>
      </c>
      <c r="F61" t="s">
        <v>182</v>
      </c>
      <c r="G61" t="s">
        <v>215</v>
      </c>
      <c r="I61" t="s">
        <v>216</v>
      </c>
      <c r="J61" t="s">
        <v>217</v>
      </c>
      <c r="K61" t="s">
        <v>218</v>
      </c>
      <c r="L61" t="s">
        <v>219</v>
      </c>
      <c r="M61" t="s">
        <v>220</v>
      </c>
      <c r="N61" t="s">
        <v>203</v>
      </c>
      <c r="O61" t="s">
        <v>221</v>
      </c>
      <c r="P61">
        <v>22</v>
      </c>
      <c r="Q61" s="5">
        <v>119.9</v>
      </c>
      <c r="R61" s="5">
        <f>Tabella3[[#This Row],[PREZZO RETAIL]]*Tabella3[[#This Row],[Quantità]]</f>
        <v>2637.8</v>
      </c>
      <c r="S61" s="5">
        <v>48</v>
      </c>
      <c r="T61" s="5">
        <f>Tabella3[[#This Row],[PREZZO WHOLESALE]]*Tabella3[[#This Row],[Quantità]]</f>
        <v>1056</v>
      </c>
    </row>
    <row r="62" spans="1:20" ht="99.95" customHeight="1" x14ac:dyDescent="0.25">
      <c r="A62" s="4">
        <v>2056846445015</v>
      </c>
      <c r="B62" s="4">
        <v>7618483141122</v>
      </c>
      <c r="C62" t="s">
        <v>20</v>
      </c>
      <c r="D62" t="s">
        <v>21</v>
      </c>
      <c r="E62" t="s">
        <v>22</v>
      </c>
      <c r="F62" t="s">
        <v>182</v>
      </c>
      <c r="G62" t="s">
        <v>222</v>
      </c>
      <c r="I62" t="s">
        <v>223</v>
      </c>
      <c r="J62" t="s">
        <v>224</v>
      </c>
      <c r="K62" t="s">
        <v>225</v>
      </c>
      <c r="L62" t="s">
        <v>226</v>
      </c>
      <c r="M62" t="s">
        <v>227</v>
      </c>
      <c r="N62" t="s">
        <v>203</v>
      </c>
      <c r="O62" t="s">
        <v>228</v>
      </c>
      <c r="P62">
        <v>8</v>
      </c>
      <c r="Q62" s="5">
        <v>120</v>
      </c>
      <c r="R62" s="5">
        <f>Tabella3[[#This Row],[PREZZO RETAIL]]*Tabella3[[#This Row],[Quantità]]</f>
        <v>960</v>
      </c>
      <c r="S62" s="5">
        <v>48</v>
      </c>
      <c r="T62" s="5">
        <f>Tabella3[[#This Row],[PREZZO WHOLESALE]]*Tabella3[[#This Row],[Quantità]]</f>
        <v>384</v>
      </c>
    </row>
    <row r="63" spans="1:20" x14ac:dyDescent="0.25">
      <c r="A63" s="4">
        <v>2015640996703</v>
      </c>
      <c r="B63" s="4">
        <v>7618483141153</v>
      </c>
      <c r="C63" t="s">
        <v>20</v>
      </c>
      <c r="D63" t="s">
        <v>21</v>
      </c>
      <c r="E63" t="s">
        <v>22</v>
      </c>
      <c r="F63" t="s">
        <v>182</v>
      </c>
      <c r="G63" t="s">
        <v>222</v>
      </c>
      <c r="I63" t="s">
        <v>223</v>
      </c>
      <c r="J63" t="s">
        <v>224</v>
      </c>
      <c r="K63" t="s">
        <v>225</v>
      </c>
      <c r="L63" t="s">
        <v>226</v>
      </c>
      <c r="M63" t="s">
        <v>227</v>
      </c>
      <c r="N63" t="s">
        <v>203</v>
      </c>
      <c r="O63" t="s">
        <v>229</v>
      </c>
      <c r="P63">
        <v>10</v>
      </c>
      <c r="Q63" s="5">
        <v>120</v>
      </c>
      <c r="R63" s="5">
        <f>Tabella3[[#This Row],[PREZZO RETAIL]]*Tabella3[[#This Row],[Quantità]]</f>
        <v>1200</v>
      </c>
      <c r="S63" s="5">
        <v>48</v>
      </c>
      <c r="T63" s="5">
        <f>Tabella3[[#This Row],[PREZZO WHOLESALE]]*Tabella3[[#This Row],[Quantità]]</f>
        <v>480</v>
      </c>
    </row>
    <row r="64" spans="1:20" ht="99.95" customHeight="1" x14ac:dyDescent="0.25">
      <c r="A64" s="4">
        <v>2077315205626</v>
      </c>
      <c r="B64" s="4">
        <v>7613332447585</v>
      </c>
      <c r="C64" t="s">
        <v>20</v>
      </c>
      <c r="D64" t="s">
        <v>21</v>
      </c>
      <c r="E64" t="s">
        <v>22</v>
      </c>
      <c r="F64" t="s">
        <v>182</v>
      </c>
      <c r="G64" t="s">
        <v>230</v>
      </c>
      <c r="I64" t="s">
        <v>231</v>
      </c>
      <c r="J64" t="s">
        <v>232</v>
      </c>
      <c r="K64" t="s">
        <v>233</v>
      </c>
      <c r="L64" t="s">
        <v>234</v>
      </c>
      <c r="M64" t="s">
        <v>235</v>
      </c>
      <c r="N64" t="s">
        <v>203</v>
      </c>
      <c r="O64" t="s">
        <v>236</v>
      </c>
      <c r="P64">
        <v>19</v>
      </c>
      <c r="Q64" s="5">
        <v>89.9</v>
      </c>
      <c r="R64" s="5">
        <f>Tabella3[[#This Row],[PREZZO RETAIL]]*Tabella3[[#This Row],[Quantità]]</f>
        <v>1708.1000000000001</v>
      </c>
      <c r="S64" s="5">
        <v>36</v>
      </c>
      <c r="T64" s="5">
        <f>Tabella3[[#This Row],[PREZZO WHOLESALE]]*Tabella3[[#This Row],[Quantità]]</f>
        <v>684</v>
      </c>
    </row>
    <row r="65" spans="1:20" ht="99.95" customHeight="1" x14ac:dyDescent="0.25">
      <c r="A65" s="4">
        <v>2034084420599</v>
      </c>
      <c r="B65" s="4">
        <v>7613349619722</v>
      </c>
      <c r="C65" t="s">
        <v>20</v>
      </c>
      <c r="D65" t="s">
        <v>21</v>
      </c>
      <c r="E65" t="s">
        <v>22</v>
      </c>
      <c r="F65" t="s">
        <v>182</v>
      </c>
      <c r="G65" t="s">
        <v>237</v>
      </c>
      <c r="I65" t="s">
        <v>238</v>
      </c>
      <c r="J65" t="s">
        <v>239</v>
      </c>
      <c r="K65" t="s">
        <v>240</v>
      </c>
      <c r="L65" t="s">
        <v>241</v>
      </c>
      <c r="M65" t="s">
        <v>242</v>
      </c>
      <c r="N65" t="s">
        <v>203</v>
      </c>
      <c r="O65" t="s">
        <v>243</v>
      </c>
      <c r="P65">
        <v>10</v>
      </c>
      <c r="Q65" s="5">
        <v>89.9</v>
      </c>
      <c r="R65" s="5">
        <f>Tabella3[[#This Row],[PREZZO RETAIL]]*Tabella3[[#This Row],[Quantità]]</f>
        <v>899</v>
      </c>
      <c r="S65" s="5">
        <v>36</v>
      </c>
      <c r="T65" s="5">
        <f>Tabella3[[#This Row],[PREZZO WHOLESALE]]*Tabella3[[#This Row],[Quantità]]</f>
        <v>360</v>
      </c>
    </row>
    <row r="66" spans="1:20" x14ac:dyDescent="0.25">
      <c r="A66" s="4">
        <v>2010974255229</v>
      </c>
      <c r="B66" s="4">
        <v>7613349619739</v>
      </c>
      <c r="C66" t="s">
        <v>20</v>
      </c>
      <c r="D66" t="s">
        <v>21</v>
      </c>
      <c r="E66" t="s">
        <v>22</v>
      </c>
      <c r="F66" t="s">
        <v>182</v>
      </c>
      <c r="G66" t="s">
        <v>237</v>
      </c>
      <c r="I66" t="s">
        <v>238</v>
      </c>
      <c r="J66" t="s">
        <v>239</v>
      </c>
      <c r="K66" t="s">
        <v>240</v>
      </c>
      <c r="L66" t="s">
        <v>241</v>
      </c>
      <c r="M66" t="s">
        <v>242</v>
      </c>
      <c r="N66" t="s">
        <v>203</v>
      </c>
      <c r="O66" t="s">
        <v>221</v>
      </c>
      <c r="P66">
        <v>16</v>
      </c>
      <c r="Q66" s="5">
        <v>89.9</v>
      </c>
      <c r="R66" s="5">
        <f>Tabella3[[#This Row],[PREZZO RETAIL]]*Tabella3[[#This Row],[Quantità]]</f>
        <v>1438.4</v>
      </c>
      <c r="S66" s="5">
        <v>36</v>
      </c>
      <c r="T66" s="5">
        <f>Tabella3[[#This Row],[PREZZO WHOLESALE]]*Tabella3[[#This Row],[Quantità]]</f>
        <v>576</v>
      </c>
    </row>
    <row r="67" spans="1:20" x14ac:dyDescent="0.25">
      <c r="A67" s="4">
        <v>2096798699593</v>
      </c>
      <c r="B67" s="4">
        <v>7613349619746</v>
      </c>
      <c r="C67" t="s">
        <v>20</v>
      </c>
      <c r="D67" t="s">
        <v>21</v>
      </c>
      <c r="E67" t="s">
        <v>22</v>
      </c>
      <c r="F67" t="s">
        <v>182</v>
      </c>
      <c r="G67" t="s">
        <v>237</v>
      </c>
      <c r="I67" t="s">
        <v>238</v>
      </c>
      <c r="J67" t="s">
        <v>239</v>
      </c>
      <c r="K67" t="s">
        <v>240</v>
      </c>
      <c r="L67" t="s">
        <v>241</v>
      </c>
      <c r="M67" t="s">
        <v>242</v>
      </c>
      <c r="N67" t="s">
        <v>203</v>
      </c>
      <c r="O67" t="s">
        <v>244</v>
      </c>
      <c r="P67">
        <v>40</v>
      </c>
      <c r="Q67" s="5">
        <v>89.9</v>
      </c>
      <c r="R67" s="5">
        <f>Tabella3[[#This Row],[PREZZO RETAIL]]*Tabella3[[#This Row],[Quantità]]</f>
        <v>3596</v>
      </c>
      <c r="S67" s="5">
        <v>36</v>
      </c>
      <c r="T67" s="5">
        <f>Tabella3[[#This Row],[PREZZO WHOLESALE]]*Tabella3[[#This Row],[Quantità]]</f>
        <v>1440</v>
      </c>
    </row>
    <row r="68" spans="1:20" ht="99.95" customHeight="1" x14ac:dyDescent="0.25">
      <c r="A68" s="4">
        <v>2043398861356</v>
      </c>
      <c r="B68" s="4" t="s">
        <v>245</v>
      </c>
      <c r="C68" t="s">
        <v>20</v>
      </c>
      <c r="D68" t="s">
        <v>21</v>
      </c>
      <c r="E68" t="s">
        <v>22</v>
      </c>
      <c r="F68" t="s">
        <v>246</v>
      </c>
      <c r="G68" t="s">
        <v>247</v>
      </c>
      <c r="I68" t="s">
        <v>248</v>
      </c>
      <c r="J68" t="s">
        <v>249</v>
      </c>
      <c r="K68" t="s">
        <v>250</v>
      </c>
      <c r="L68" t="s">
        <v>90</v>
      </c>
      <c r="M68" t="s">
        <v>91</v>
      </c>
      <c r="N68" t="s">
        <v>30</v>
      </c>
      <c r="O68" t="s">
        <v>39</v>
      </c>
      <c r="P68">
        <v>6</v>
      </c>
      <c r="Q68" s="5">
        <v>79.900000000000006</v>
      </c>
      <c r="R68" s="5">
        <f>Tabella3[[#This Row],[PREZZO RETAIL]]*Tabella3[[#This Row],[Quantità]]</f>
        <v>479.40000000000003</v>
      </c>
      <c r="S68" s="5">
        <v>32</v>
      </c>
      <c r="T68" s="5">
        <f>Tabella3[[#This Row],[PREZZO WHOLESALE]]*Tabella3[[#This Row],[Quantità]]</f>
        <v>192</v>
      </c>
    </row>
    <row r="69" spans="1:20" x14ac:dyDescent="0.25">
      <c r="A69" s="4">
        <v>2072942470041</v>
      </c>
      <c r="B69" s="4" t="s">
        <v>251</v>
      </c>
      <c r="C69" t="s">
        <v>20</v>
      </c>
      <c r="D69" t="s">
        <v>21</v>
      </c>
      <c r="E69" t="s">
        <v>22</v>
      </c>
      <c r="F69" t="s">
        <v>246</v>
      </c>
      <c r="G69" t="s">
        <v>247</v>
      </c>
      <c r="I69" t="s">
        <v>248</v>
      </c>
      <c r="J69" t="s">
        <v>249</v>
      </c>
      <c r="K69" t="s">
        <v>250</v>
      </c>
      <c r="L69" t="s">
        <v>90</v>
      </c>
      <c r="M69" t="s">
        <v>91</v>
      </c>
      <c r="N69" t="s">
        <v>30</v>
      </c>
      <c r="O69" t="s">
        <v>40</v>
      </c>
      <c r="P69">
        <v>5</v>
      </c>
      <c r="Q69" s="5">
        <v>79.900000000000006</v>
      </c>
      <c r="R69" s="5">
        <f>Tabella3[[#This Row],[PREZZO RETAIL]]*Tabella3[[#This Row],[Quantità]]</f>
        <v>399.5</v>
      </c>
      <c r="S69" s="5">
        <v>32</v>
      </c>
      <c r="T69" s="5">
        <f>Tabella3[[#This Row],[PREZZO WHOLESALE]]*Tabella3[[#This Row],[Quantità]]</f>
        <v>160</v>
      </c>
    </row>
    <row r="70" spans="1:20" ht="99.95" customHeight="1" x14ac:dyDescent="0.25">
      <c r="A70" s="4">
        <v>2095629701214</v>
      </c>
      <c r="B70" s="4" t="s">
        <v>252</v>
      </c>
      <c r="C70" t="s">
        <v>20</v>
      </c>
      <c r="D70" t="s">
        <v>21</v>
      </c>
      <c r="E70" t="s">
        <v>22</v>
      </c>
      <c r="F70" t="s">
        <v>246</v>
      </c>
      <c r="G70" t="s">
        <v>253</v>
      </c>
      <c r="I70" t="s">
        <v>254</v>
      </c>
      <c r="J70" t="s">
        <v>255</v>
      </c>
      <c r="K70" t="s">
        <v>256</v>
      </c>
      <c r="L70" t="s">
        <v>90</v>
      </c>
      <c r="M70" t="s">
        <v>91</v>
      </c>
      <c r="N70" t="s">
        <v>30</v>
      </c>
      <c r="O70" t="s">
        <v>39</v>
      </c>
      <c r="P70">
        <v>6</v>
      </c>
      <c r="Q70" s="5">
        <v>69.900000000000006</v>
      </c>
      <c r="R70" s="5">
        <f>Tabella3[[#This Row],[PREZZO RETAIL]]*Tabella3[[#This Row],[Quantità]]</f>
        <v>419.40000000000003</v>
      </c>
      <c r="S70" s="5">
        <v>28</v>
      </c>
      <c r="T70" s="5">
        <f>Tabella3[[#This Row],[PREZZO WHOLESALE]]*Tabella3[[#This Row],[Quantità]]</f>
        <v>168</v>
      </c>
    </row>
    <row r="71" spans="1:20" x14ac:dyDescent="0.25">
      <c r="A71" s="4">
        <v>2092181530153</v>
      </c>
      <c r="B71" s="4" t="s">
        <v>257</v>
      </c>
      <c r="C71" t="s">
        <v>20</v>
      </c>
      <c r="D71" t="s">
        <v>21</v>
      </c>
      <c r="E71" t="s">
        <v>22</v>
      </c>
      <c r="F71" t="s">
        <v>246</v>
      </c>
      <c r="G71" t="s">
        <v>253</v>
      </c>
      <c r="I71" t="s">
        <v>254</v>
      </c>
      <c r="J71" t="s">
        <v>255</v>
      </c>
      <c r="K71" t="s">
        <v>256</v>
      </c>
      <c r="L71" t="s">
        <v>90</v>
      </c>
      <c r="M71" t="s">
        <v>91</v>
      </c>
      <c r="N71" t="s">
        <v>30</v>
      </c>
      <c r="O71" t="s">
        <v>40</v>
      </c>
      <c r="P71">
        <v>6</v>
      </c>
      <c r="Q71" s="5">
        <v>69.900000000000006</v>
      </c>
      <c r="R71" s="5">
        <f>Tabella3[[#This Row],[PREZZO RETAIL]]*Tabella3[[#This Row],[Quantità]]</f>
        <v>419.40000000000003</v>
      </c>
      <c r="S71" s="5">
        <v>28</v>
      </c>
      <c r="T71" s="5">
        <f>Tabella3[[#This Row],[PREZZO WHOLESALE]]*Tabella3[[#This Row],[Quantità]]</f>
        <v>168</v>
      </c>
    </row>
    <row r="72" spans="1:20" ht="99.95" customHeight="1" x14ac:dyDescent="0.25">
      <c r="A72" s="4">
        <v>2010708839602</v>
      </c>
      <c r="B72" s="4" t="s">
        <v>258</v>
      </c>
      <c r="C72" t="s">
        <v>20</v>
      </c>
      <c r="D72" t="s">
        <v>21</v>
      </c>
      <c r="E72" t="s">
        <v>22</v>
      </c>
      <c r="F72" t="s">
        <v>246</v>
      </c>
      <c r="G72" t="s">
        <v>259</v>
      </c>
      <c r="I72" t="s">
        <v>260</v>
      </c>
      <c r="J72" t="s">
        <v>261</v>
      </c>
      <c r="K72" t="s">
        <v>262</v>
      </c>
      <c r="L72" t="s">
        <v>90</v>
      </c>
      <c r="M72" t="s">
        <v>91</v>
      </c>
      <c r="N72" t="s">
        <v>30</v>
      </c>
      <c r="O72" t="s">
        <v>39</v>
      </c>
      <c r="P72">
        <v>2</v>
      </c>
      <c r="Q72" s="5">
        <v>99.9</v>
      </c>
      <c r="R72" s="5">
        <f>Tabella3[[#This Row],[PREZZO RETAIL]]*Tabella3[[#This Row],[Quantità]]</f>
        <v>199.8</v>
      </c>
      <c r="S72" s="5">
        <v>40</v>
      </c>
      <c r="T72" s="5">
        <f>Tabella3[[#This Row],[PREZZO WHOLESALE]]*Tabella3[[#This Row],[Quantità]]</f>
        <v>80</v>
      </c>
    </row>
    <row r="73" spans="1:20" x14ac:dyDescent="0.25">
      <c r="A73" s="4">
        <v>2023602820409</v>
      </c>
      <c r="B73" s="4" t="s">
        <v>263</v>
      </c>
      <c r="C73" t="s">
        <v>20</v>
      </c>
      <c r="D73" t="s">
        <v>21</v>
      </c>
      <c r="E73" t="s">
        <v>22</v>
      </c>
      <c r="F73" t="s">
        <v>246</v>
      </c>
      <c r="G73" t="s">
        <v>259</v>
      </c>
      <c r="I73" t="s">
        <v>260</v>
      </c>
      <c r="J73" t="s">
        <v>261</v>
      </c>
      <c r="K73" t="s">
        <v>262</v>
      </c>
      <c r="L73" t="s">
        <v>90</v>
      </c>
      <c r="M73" t="s">
        <v>91</v>
      </c>
      <c r="N73" t="s">
        <v>30</v>
      </c>
      <c r="O73" t="s">
        <v>40</v>
      </c>
      <c r="P73">
        <v>2</v>
      </c>
      <c r="Q73" s="5">
        <v>99.9</v>
      </c>
      <c r="R73" s="5">
        <f>Tabella3[[#This Row],[PREZZO RETAIL]]*Tabella3[[#This Row],[Quantità]]</f>
        <v>199.8</v>
      </c>
      <c r="S73" s="5">
        <v>40</v>
      </c>
      <c r="T73" s="5">
        <f>Tabella3[[#This Row],[PREZZO WHOLESALE]]*Tabella3[[#This Row],[Quantità]]</f>
        <v>80</v>
      </c>
    </row>
    <row r="74" spans="1:20" x14ac:dyDescent="0.25">
      <c r="A74" s="4">
        <v>2017576967017</v>
      </c>
      <c r="B74" s="4" t="s">
        <v>264</v>
      </c>
      <c r="C74" t="s">
        <v>20</v>
      </c>
      <c r="D74" t="s">
        <v>21</v>
      </c>
      <c r="E74" t="s">
        <v>22</v>
      </c>
      <c r="F74" t="s">
        <v>246</v>
      </c>
      <c r="G74" t="s">
        <v>259</v>
      </c>
      <c r="I74" t="s">
        <v>260</v>
      </c>
      <c r="J74" t="s">
        <v>261</v>
      </c>
      <c r="K74" t="s">
        <v>262</v>
      </c>
      <c r="L74" t="s">
        <v>90</v>
      </c>
      <c r="M74" t="s">
        <v>91</v>
      </c>
      <c r="N74" t="s">
        <v>30</v>
      </c>
      <c r="O74" t="s">
        <v>121</v>
      </c>
      <c r="P74">
        <v>5</v>
      </c>
      <c r="Q74" s="5">
        <v>99.9</v>
      </c>
      <c r="R74" s="5">
        <f>Tabella3[[#This Row],[PREZZO RETAIL]]*Tabella3[[#This Row],[Quantità]]</f>
        <v>499.5</v>
      </c>
      <c r="S74" s="5">
        <v>40</v>
      </c>
      <c r="T74" s="5">
        <f>Tabella3[[#This Row],[PREZZO WHOLESALE]]*Tabella3[[#This Row],[Quantità]]</f>
        <v>200</v>
      </c>
    </row>
    <row r="75" spans="1:20" x14ac:dyDescent="0.25">
      <c r="A75" s="4">
        <v>2064375519596</v>
      </c>
      <c r="B75" s="4">
        <v>7624302668121</v>
      </c>
      <c r="C75" t="s">
        <v>20</v>
      </c>
      <c r="D75" t="s">
        <v>21</v>
      </c>
      <c r="E75" t="s">
        <v>22</v>
      </c>
      <c r="F75" t="s">
        <v>246</v>
      </c>
      <c r="G75" t="s">
        <v>265</v>
      </c>
      <c r="I75" t="s">
        <v>266</v>
      </c>
      <c r="J75" t="s">
        <v>267</v>
      </c>
      <c r="K75" t="s">
        <v>268</v>
      </c>
      <c r="L75" t="s">
        <v>90</v>
      </c>
      <c r="M75" t="s">
        <v>269</v>
      </c>
      <c r="N75" t="s">
        <v>30</v>
      </c>
      <c r="O75" t="s">
        <v>41</v>
      </c>
      <c r="P75">
        <v>1</v>
      </c>
      <c r="Q75" s="5">
        <v>89.9</v>
      </c>
      <c r="R75" s="5">
        <f>Tabella3[[#This Row],[PREZZO RETAIL]]*Tabella3[[#This Row],[Quantità]]</f>
        <v>89.9</v>
      </c>
      <c r="S75" s="5">
        <v>36</v>
      </c>
      <c r="T75" s="5">
        <f>Tabella3[[#This Row],[PREZZO WHOLESALE]]*Tabella3[[#This Row],[Quantità]]</f>
        <v>36</v>
      </c>
    </row>
    <row r="76" spans="1:20" x14ac:dyDescent="0.25">
      <c r="A76" s="4">
        <v>2087189646401</v>
      </c>
      <c r="B76" s="4">
        <v>7620207583729</v>
      </c>
      <c r="C76" t="s">
        <v>20</v>
      </c>
      <c r="D76" t="s">
        <v>21</v>
      </c>
      <c r="E76" t="s">
        <v>22</v>
      </c>
      <c r="F76" t="s">
        <v>246</v>
      </c>
      <c r="G76" t="s">
        <v>270</v>
      </c>
      <c r="I76" t="s">
        <v>271</v>
      </c>
      <c r="J76" t="s">
        <v>272</v>
      </c>
      <c r="K76" t="s">
        <v>273</v>
      </c>
      <c r="L76" t="s">
        <v>156</v>
      </c>
      <c r="M76" t="s">
        <v>274</v>
      </c>
      <c r="N76" t="s">
        <v>30</v>
      </c>
      <c r="O76" t="s">
        <v>41</v>
      </c>
      <c r="P76">
        <v>1</v>
      </c>
      <c r="Q76" s="5">
        <v>99.9</v>
      </c>
      <c r="R76" s="5">
        <f>Tabella3[[#This Row],[PREZZO RETAIL]]*Tabella3[[#This Row],[Quantità]]</f>
        <v>99.9</v>
      </c>
      <c r="S76" s="5">
        <v>40</v>
      </c>
      <c r="T76" s="5">
        <f>Tabella3[[#This Row],[PREZZO WHOLESALE]]*Tabella3[[#This Row],[Quantità]]</f>
        <v>40</v>
      </c>
    </row>
    <row r="77" spans="1:20" x14ac:dyDescent="0.25">
      <c r="A77" s="4">
        <v>2040122832750</v>
      </c>
      <c r="B77" s="4">
        <v>7621826178471</v>
      </c>
      <c r="C77" t="s">
        <v>20</v>
      </c>
      <c r="D77" t="s">
        <v>21</v>
      </c>
      <c r="E77" t="s">
        <v>22</v>
      </c>
      <c r="F77" t="s">
        <v>246</v>
      </c>
      <c r="G77" t="s">
        <v>265</v>
      </c>
      <c r="I77" t="s">
        <v>275</v>
      </c>
      <c r="J77" t="s">
        <v>276</v>
      </c>
      <c r="K77" t="s">
        <v>277</v>
      </c>
      <c r="L77" t="s">
        <v>278</v>
      </c>
      <c r="M77" t="s">
        <v>279</v>
      </c>
      <c r="N77" t="s">
        <v>30</v>
      </c>
      <c r="O77" t="s">
        <v>39</v>
      </c>
      <c r="P77">
        <v>1</v>
      </c>
      <c r="Q77" s="5">
        <v>99.9</v>
      </c>
      <c r="R77" s="5">
        <f>Tabella3[[#This Row],[PREZZO RETAIL]]*Tabella3[[#This Row],[Quantità]]</f>
        <v>99.9</v>
      </c>
      <c r="S77" s="5">
        <v>40</v>
      </c>
      <c r="T77" s="5">
        <f>Tabella3[[#This Row],[PREZZO WHOLESALE]]*Tabella3[[#This Row],[Quantità]]</f>
        <v>40</v>
      </c>
    </row>
    <row r="78" spans="1:20" x14ac:dyDescent="0.25">
      <c r="A78" s="4">
        <v>2090069974457</v>
      </c>
      <c r="B78" s="4">
        <v>7628067831349</v>
      </c>
      <c r="C78" t="s">
        <v>20</v>
      </c>
      <c r="D78" t="s">
        <v>21</v>
      </c>
      <c r="E78" t="s">
        <v>22</v>
      </c>
      <c r="F78" t="s">
        <v>246</v>
      </c>
      <c r="G78" t="s">
        <v>280</v>
      </c>
      <c r="I78" t="s">
        <v>281</v>
      </c>
      <c r="J78" t="s">
        <v>272</v>
      </c>
      <c r="K78" t="s">
        <v>282</v>
      </c>
      <c r="L78" t="s">
        <v>90</v>
      </c>
      <c r="M78" t="s">
        <v>91</v>
      </c>
      <c r="N78" t="s">
        <v>30</v>
      </c>
      <c r="O78" t="s">
        <v>41</v>
      </c>
      <c r="P78">
        <v>1</v>
      </c>
      <c r="Q78" s="5">
        <v>109.9</v>
      </c>
      <c r="R78" s="5">
        <f>Tabella3[[#This Row],[PREZZO RETAIL]]*Tabella3[[#This Row],[Quantità]]</f>
        <v>109.9</v>
      </c>
      <c r="S78" s="5">
        <v>44</v>
      </c>
      <c r="T78" s="5">
        <f>Tabella3[[#This Row],[PREZZO WHOLESALE]]*Tabella3[[#This Row],[Quantità]]</f>
        <v>44</v>
      </c>
    </row>
    <row r="79" spans="1:20" x14ac:dyDescent="0.25">
      <c r="A79" s="4">
        <v>2078737492298</v>
      </c>
      <c r="B79" s="4">
        <v>7628067831530</v>
      </c>
      <c r="C79" t="s">
        <v>20</v>
      </c>
      <c r="D79" t="s">
        <v>21</v>
      </c>
      <c r="E79" t="s">
        <v>22</v>
      </c>
      <c r="F79" t="s">
        <v>246</v>
      </c>
      <c r="G79" t="s">
        <v>283</v>
      </c>
      <c r="I79" t="s">
        <v>284</v>
      </c>
      <c r="J79" t="s">
        <v>285</v>
      </c>
      <c r="K79" t="s">
        <v>273</v>
      </c>
      <c r="L79" t="s">
        <v>286</v>
      </c>
      <c r="M79" t="s">
        <v>287</v>
      </c>
      <c r="N79" t="s">
        <v>30</v>
      </c>
      <c r="O79" t="s">
        <v>31</v>
      </c>
      <c r="P79">
        <v>1</v>
      </c>
      <c r="Q79" s="5">
        <v>109.9</v>
      </c>
      <c r="R79" s="5">
        <f>Tabella3[[#This Row],[PREZZO RETAIL]]*Tabella3[[#This Row],[Quantità]]</f>
        <v>109.9</v>
      </c>
      <c r="S79" s="5">
        <v>44</v>
      </c>
      <c r="T79" s="5">
        <f>Tabella3[[#This Row],[PREZZO WHOLESALE]]*Tabella3[[#This Row],[Quantità]]</f>
        <v>44</v>
      </c>
    </row>
    <row r="80" spans="1:20" x14ac:dyDescent="0.25">
      <c r="A80" s="4">
        <v>2091174408240</v>
      </c>
      <c r="B80" s="4">
        <v>7628067831622</v>
      </c>
      <c r="C80" t="s">
        <v>20</v>
      </c>
      <c r="D80" t="s">
        <v>21</v>
      </c>
      <c r="E80" t="s">
        <v>22</v>
      </c>
      <c r="F80" t="s">
        <v>246</v>
      </c>
      <c r="G80" t="s">
        <v>288</v>
      </c>
      <c r="I80" t="s">
        <v>284</v>
      </c>
      <c r="J80" t="s">
        <v>285</v>
      </c>
      <c r="K80" t="s">
        <v>273</v>
      </c>
      <c r="L80" t="s">
        <v>289</v>
      </c>
      <c r="M80" t="s">
        <v>290</v>
      </c>
      <c r="N80" t="s">
        <v>30</v>
      </c>
      <c r="O80" t="s">
        <v>40</v>
      </c>
      <c r="P80">
        <v>1</v>
      </c>
      <c r="Q80" s="5">
        <v>99.9</v>
      </c>
      <c r="R80" s="5">
        <f>Tabella3[[#This Row],[PREZZO RETAIL]]*Tabella3[[#This Row],[Quantità]]</f>
        <v>99.9</v>
      </c>
      <c r="S80" s="5">
        <v>40</v>
      </c>
      <c r="T80" s="5">
        <f>Tabella3[[#This Row],[PREZZO WHOLESALE]]*Tabella3[[#This Row],[Quantità]]</f>
        <v>40</v>
      </c>
    </row>
    <row r="81" spans="1:20" x14ac:dyDescent="0.25">
      <c r="A81" s="4">
        <v>2094823418089</v>
      </c>
      <c r="B81" s="4">
        <v>7628067149390</v>
      </c>
      <c r="C81" t="s">
        <v>20</v>
      </c>
      <c r="D81" t="s">
        <v>21</v>
      </c>
      <c r="E81" t="s">
        <v>22</v>
      </c>
      <c r="F81" t="s">
        <v>246</v>
      </c>
      <c r="G81" t="s">
        <v>291</v>
      </c>
      <c r="I81" t="s">
        <v>292</v>
      </c>
      <c r="J81" t="s">
        <v>293</v>
      </c>
      <c r="K81" t="s">
        <v>294</v>
      </c>
      <c r="L81" t="s">
        <v>295</v>
      </c>
      <c r="M81" t="s">
        <v>296</v>
      </c>
      <c r="N81" t="s">
        <v>30</v>
      </c>
      <c r="O81" t="s">
        <v>31</v>
      </c>
      <c r="P81">
        <v>1</v>
      </c>
      <c r="Q81" s="5">
        <v>89.9</v>
      </c>
      <c r="R81" s="5">
        <f>Tabella3[[#This Row],[PREZZO RETAIL]]*Tabella3[[#This Row],[Quantità]]</f>
        <v>89.9</v>
      </c>
      <c r="S81" s="5">
        <v>36</v>
      </c>
      <c r="T81" s="5">
        <f>Tabella3[[#This Row],[PREZZO WHOLESALE]]*Tabella3[[#This Row],[Quantità]]</f>
        <v>36</v>
      </c>
    </row>
    <row r="82" spans="1:20" x14ac:dyDescent="0.25">
      <c r="A82" s="4">
        <v>2015325442815</v>
      </c>
      <c r="B82" s="4">
        <v>7628067080044</v>
      </c>
      <c r="C82" t="s">
        <v>20</v>
      </c>
      <c r="D82" t="s">
        <v>21</v>
      </c>
      <c r="E82" t="s">
        <v>22</v>
      </c>
      <c r="F82" t="s">
        <v>246</v>
      </c>
      <c r="G82" t="s">
        <v>280</v>
      </c>
      <c r="I82" t="s">
        <v>297</v>
      </c>
      <c r="J82" t="s">
        <v>272</v>
      </c>
      <c r="K82" t="s">
        <v>282</v>
      </c>
      <c r="L82" t="s">
        <v>90</v>
      </c>
      <c r="M82" t="s">
        <v>91</v>
      </c>
      <c r="N82" t="s">
        <v>30</v>
      </c>
      <c r="O82" t="s">
        <v>31</v>
      </c>
      <c r="P82">
        <v>1</v>
      </c>
      <c r="Q82" s="5">
        <v>89.9</v>
      </c>
      <c r="R82" s="5">
        <f>Tabella3[[#This Row],[PREZZO RETAIL]]*Tabella3[[#This Row],[Quantità]]</f>
        <v>89.9</v>
      </c>
      <c r="S82" s="5">
        <v>36</v>
      </c>
      <c r="T82" s="5">
        <f>Tabella3[[#This Row],[PREZZO WHOLESALE]]*Tabella3[[#This Row],[Quantità]]</f>
        <v>36</v>
      </c>
    </row>
    <row r="83" spans="1:20" x14ac:dyDescent="0.25">
      <c r="A83" s="4">
        <v>2015832635304</v>
      </c>
      <c r="B83" s="4">
        <v>7628067082130</v>
      </c>
      <c r="C83" t="s">
        <v>20</v>
      </c>
      <c r="D83" t="s">
        <v>21</v>
      </c>
      <c r="E83" t="s">
        <v>22</v>
      </c>
      <c r="F83" t="s">
        <v>246</v>
      </c>
      <c r="G83" t="s">
        <v>265</v>
      </c>
      <c r="I83" t="s">
        <v>298</v>
      </c>
      <c r="J83" t="s">
        <v>299</v>
      </c>
      <c r="K83" t="s">
        <v>300</v>
      </c>
      <c r="L83" t="s">
        <v>301</v>
      </c>
      <c r="M83" t="s">
        <v>302</v>
      </c>
      <c r="N83" t="s">
        <v>30</v>
      </c>
      <c r="O83" t="s">
        <v>121</v>
      </c>
      <c r="P83">
        <v>1</v>
      </c>
      <c r="Q83" s="5">
        <v>99.9</v>
      </c>
      <c r="R83" s="5">
        <f>Tabella3[[#This Row],[PREZZO RETAIL]]*Tabella3[[#This Row],[Quantità]]</f>
        <v>99.9</v>
      </c>
      <c r="S83" s="5">
        <v>40</v>
      </c>
      <c r="T83" s="5">
        <f>Tabella3[[#This Row],[PREZZO WHOLESALE]]*Tabella3[[#This Row],[Quantità]]</f>
        <v>40</v>
      </c>
    </row>
    <row r="84" spans="1:20" x14ac:dyDescent="0.25">
      <c r="A84" s="4">
        <v>2029936154036</v>
      </c>
      <c r="B84" s="4">
        <v>7618483891102</v>
      </c>
      <c r="C84" t="s">
        <v>20</v>
      </c>
      <c r="D84" t="s">
        <v>21</v>
      </c>
      <c r="E84" t="s">
        <v>22</v>
      </c>
      <c r="F84" t="s">
        <v>246</v>
      </c>
      <c r="G84" t="s">
        <v>303</v>
      </c>
      <c r="I84" t="s">
        <v>304</v>
      </c>
      <c r="J84" t="s">
        <v>305</v>
      </c>
      <c r="K84" t="s">
        <v>306</v>
      </c>
      <c r="L84" t="s">
        <v>307</v>
      </c>
      <c r="M84" t="s">
        <v>308</v>
      </c>
      <c r="N84" t="s">
        <v>83</v>
      </c>
      <c r="O84" t="s">
        <v>41</v>
      </c>
      <c r="P84">
        <v>1</v>
      </c>
      <c r="Q84" s="5">
        <v>89.9</v>
      </c>
      <c r="R84" s="5">
        <f>Tabella3[[#This Row],[PREZZO RETAIL]]*Tabella3[[#This Row],[Quantità]]</f>
        <v>89.9</v>
      </c>
      <c r="S84" s="5">
        <v>36</v>
      </c>
      <c r="T84" s="5">
        <f>Tabella3[[#This Row],[PREZZO WHOLESALE]]*Tabella3[[#This Row],[Quantità]]</f>
        <v>36</v>
      </c>
    </row>
    <row r="85" spans="1:20" ht="99.95" customHeight="1" x14ac:dyDescent="0.25">
      <c r="A85" s="4">
        <v>2073660857237</v>
      </c>
      <c r="B85" s="4">
        <v>2073660857237</v>
      </c>
      <c r="C85" t="s">
        <v>20</v>
      </c>
      <c r="D85" t="s">
        <v>21</v>
      </c>
      <c r="E85" t="s">
        <v>22</v>
      </c>
      <c r="F85" t="s">
        <v>246</v>
      </c>
      <c r="G85" t="s">
        <v>265</v>
      </c>
      <c r="I85" t="s">
        <v>309</v>
      </c>
      <c r="J85" t="s">
        <v>310</v>
      </c>
      <c r="K85" t="s">
        <v>311</v>
      </c>
      <c r="L85" t="s">
        <v>312</v>
      </c>
      <c r="M85" t="s">
        <v>313</v>
      </c>
      <c r="N85" t="s">
        <v>314</v>
      </c>
      <c r="O85" t="s">
        <v>31</v>
      </c>
      <c r="P85">
        <v>1</v>
      </c>
      <c r="Q85" s="5">
        <v>70</v>
      </c>
      <c r="R85" s="5">
        <f>Tabella3[[#This Row],[PREZZO RETAIL]]*Tabella3[[#This Row],[Quantità]]</f>
        <v>70</v>
      </c>
      <c r="S85" s="5">
        <v>28</v>
      </c>
      <c r="T85" s="5">
        <f>Tabella3[[#This Row],[PREZZO WHOLESALE]]*Tabella3[[#This Row],[Quantità]]</f>
        <v>28</v>
      </c>
    </row>
    <row r="86" spans="1:20" ht="99.95" customHeight="1" x14ac:dyDescent="0.25">
      <c r="A86" s="4">
        <v>2017699825423</v>
      </c>
      <c r="B86" s="4" t="s">
        <v>315</v>
      </c>
      <c r="C86" t="s">
        <v>20</v>
      </c>
      <c r="D86" t="s">
        <v>21</v>
      </c>
      <c r="E86" t="s">
        <v>22</v>
      </c>
      <c r="F86" t="s">
        <v>316</v>
      </c>
      <c r="G86" t="s">
        <v>317</v>
      </c>
      <c r="I86" t="s">
        <v>318</v>
      </c>
      <c r="J86" t="s">
        <v>319</v>
      </c>
      <c r="K86" t="s">
        <v>139</v>
      </c>
      <c r="L86" t="s">
        <v>320</v>
      </c>
      <c r="M86" t="s">
        <v>321</v>
      </c>
      <c r="N86" t="s">
        <v>30</v>
      </c>
      <c r="O86" t="s">
        <v>41</v>
      </c>
      <c r="P86">
        <v>1</v>
      </c>
      <c r="Q86" s="5">
        <v>109.9</v>
      </c>
      <c r="R86" s="5">
        <f>Tabella3[[#This Row],[PREZZO RETAIL]]*Tabella3[[#This Row],[Quantità]]</f>
        <v>109.9</v>
      </c>
      <c r="S86" s="5">
        <v>44</v>
      </c>
      <c r="T86" s="5">
        <f>Tabella3[[#This Row],[PREZZO WHOLESALE]]*Tabella3[[#This Row],[Quantità]]</f>
        <v>44</v>
      </c>
    </row>
    <row r="87" spans="1:20" ht="99.95" customHeight="1" x14ac:dyDescent="0.25">
      <c r="A87" s="4">
        <v>2022112430092</v>
      </c>
      <c r="B87" s="4" t="s">
        <v>322</v>
      </c>
      <c r="C87" t="s">
        <v>20</v>
      </c>
      <c r="D87" t="s">
        <v>21</v>
      </c>
      <c r="E87" t="s">
        <v>22</v>
      </c>
      <c r="F87" t="s">
        <v>316</v>
      </c>
      <c r="G87" t="s">
        <v>323</v>
      </c>
      <c r="I87" t="s">
        <v>318</v>
      </c>
      <c r="J87" t="s">
        <v>319</v>
      </c>
      <c r="K87" t="s">
        <v>139</v>
      </c>
      <c r="L87" t="s">
        <v>90</v>
      </c>
      <c r="M87" t="s">
        <v>91</v>
      </c>
      <c r="N87" t="s">
        <v>30</v>
      </c>
      <c r="O87" t="s">
        <v>31</v>
      </c>
      <c r="P87">
        <v>1</v>
      </c>
      <c r="Q87" s="5">
        <v>109.9</v>
      </c>
      <c r="R87" s="5">
        <f>Tabella3[[#This Row],[PREZZO RETAIL]]*Tabella3[[#This Row],[Quantità]]</f>
        <v>109.9</v>
      </c>
      <c r="S87" s="5">
        <v>44</v>
      </c>
      <c r="T87" s="5">
        <f>Tabella3[[#This Row],[PREZZO WHOLESALE]]*Tabella3[[#This Row],[Quantità]]</f>
        <v>44</v>
      </c>
    </row>
    <row r="88" spans="1:20" ht="99.95" customHeight="1" x14ac:dyDescent="0.25">
      <c r="A88" s="4">
        <v>2077981172826</v>
      </c>
      <c r="B88" s="4" t="s">
        <v>324</v>
      </c>
      <c r="C88" t="s">
        <v>20</v>
      </c>
      <c r="D88" t="s">
        <v>21</v>
      </c>
      <c r="E88" t="s">
        <v>22</v>
      </c>
      <c r="F88" t="s">
        <v>316</v>
      </c>
      <c r="G88" t="s">
        <v>323</v>
      </c>
      <c r="I88" t="s">
        <v>325</v>
      </c>
      <c r="J88" t="s">
        <v>326</v>
      </c>
      <c r="K88" t="s">
        <v>327</v>
      </c>
      <c r="L88" t="s">
        <v>328</v>
      </c>
      <c r="M88" t="s">
        <v>329</v>
      </c>
      <c r="N88" t="s">
        <v>83</v>
      </c>
      <c r="O88" t="s">
        <v>39</v>
      </c>
      <c r="P88">
        <v>7</v>
      </c>
      <c r="Q88" s="5">
        <v>99.9</v>
      </c>
      <c r="R88" s="5">
        <f>Tabella3[[#This Row],[PREZZO RETAIL]]*Tabella3[[#This Row],[Quantità]]</f>
        <v>699.30000000000007</v>
      </c>
      <c r="S88" s="5">
        <v>40</v>
      </c>
      <c r="T88" s="5">
        <f>Tabella3[[#This Row],[PREZZO WHOLESALE]]*Tabella3[[#This Row],[Quantità]]</f>
        <v>280</v>
      </c>
    </row>
    <row r="89" spans="1:20" x14ac:dyDescent="0.25">
      <c r="A89" s="4">
        <v>2095793946589</v>
      </c>
      <c r="B89" s="4" t="s">
        <v>330</v>
      </c>
      <c r="C89" t="s">
        <v>20</v>
      </c>
      <c r="D89" t="s">
        <v>21</v>
      </c>
      <c r="E89" t="s">
        <v>22</v>
      </c>
      <c r="F89" t="s">
        <v>316</v>
      </c>
      <c r="G89" t="s">
        <v>323</v>
      </c>
      <c r="I89" t="s">
        <v>325</v>
      </c>
      <c r="J89" t="s">
        <v>326</v>
      </c>
      <c r="K89" t="s">
        <v>327</v>
      </c>
      <c r="L89" t="s">
        <v>328</v>
      </c>
      <c r="M89" t="s">
        <v>329</v>
      </c>
      <c r="N89" t="s">
        <v>83</v>
      </c>
      <c r="O89" t="s">
        <v>31</v>
      </c>
      <c r="P89">
        <v>7</v>
      </c>
      <c r="Q89" s="5">
        <v>99.9</v>
      </c>
      <c r="R89" s="5">
        <f>Tabella3[[#This Row],[PREZZO RETAIL]]*Tabella3[[#This Row],[Quantità]]</f>
        <v>699.30000000000007</v>
      </c>
      <c r="S89" s="5">
        <v>40</v>
      </c>
      <c r="T89" s="5">
        <f>Tabella3[[#This Row],[PREZZO WHOLESALE]]*Tabella3[[#This Row],[Quantità]]</f>
        <v>280</v>
      </c>
    </row>
    <row r="90" spans="1:20" ht="99.95" customHeight="1" x14ac:dyDescent="0.25">
      <c r="A90" s="4">
        <v>2077939354977</v>
      </c>
      <c r="B90" s="4" t="s">
        <v>331</v>
      </c>
      <c r="C90" t="s">
        <v>20</v>
      </c>
      <c r="D90" t="s">
        <v>21</v>
      </c>
      <c r="E90" t="s">
        <v>22</v>
      </c>
      <c r="F90" t="s">
        <v>316</v>
      </c>
      <c r="G90" t="s">
        <v>332</v>
      </c>
      <c r="I90" t="s">
        <v>333</v>
      </c>
      <c r="J90" t="s">
        <v>334</v>
      </c>
      <c r="K90" t="s">
        <v>335</v>
      </c>
      <c r="L90" t="s">
        <v>90</v>
      </c>
      <c r="M90" t="s">
        <v>91</v>
      </c>
      <c r="N90" t="s">
        <v>30</v>
      </c>
      <c r="O90" t="s">
        <v>190</v>
      </c>
      <c r="P90">
        <v>7</v>
      </c>
      <c r="Q90" s="5">
        <v>109.9</v>
      </c>
      <c r="R90" s="5">
        <f>Tabella3[[#This Row],[PREZZO RETAIL]]*Tabella3[[#This Row],[Quantità]]</f>
        <v>769.30000000000007</v>
      </c>
      <c r="S90" s="5">
        <v>44</v>
      </c>
      <c r="T90" s="5">
        <f>Tabella3[[#This Row],[PREZZO WHOLESALE]]*Tabella3[[#This Row],[Quantità]]</f>
        <v>308</v>
      </c>
    </row>
    <row r="91" spans="1:20" x14ac:dyDescent="0.25">
      <c r="A91" s="4">
        <v>2096392177695</v>
      </c>
      <c r="B91" s="4" t="s">
        <v>336</v>
      </c>
      <c r="C91" t="s">
        <v>20</v>
      </c>
      <c r="D91" t="s">
        <v>21</v>
      </c>
      <c r="E91" t="s">
        <v>22</v>
      </c>
      <c r="F91" t="s">
        <v>316</v>
      </c>
      <c r="G91" t="s">
        <v>332</v>
      </c>
      <c r="I91" t="s">
        <v>333</v>
      </c>
      <c r="J91" t="s">
        <v>334</v>
      </c>
      <c r="K91" t="s">
        <v>335</v>
      </c>
      <c r="L91" t="s">
        <v>90</v>
      </c>
      <c r="M91" t="s">
        <v>91</v>
      </c>
      <c r="N91" t="s">
        <v>30</v>
      </c>
      <c r="O91" t="s">
        <v>192</v>
      </c>
      <c r="P91">
        <v>7</v>
      </c>
      <c r="Q91" s="5">
        <v>109.9</v>
      </c>
      <c r="R91" s="5">
        <f>Tabella3[[#This Row],[PREZZO RETAIL]]*Tabella3[[#This Row],[Quantità]]</f>
        <v>769.30000000000007</v>
      </c>
      <c r="S91" s="5">
        <v>44</v>
      </c>
      <c r="T91" s="5">
        <f>Tabella3[[#This Row],[PREZZO WHOLESALE]]*Tabella3[[#This Row],[Quantità]]</f>
        <v>308</v>
      </c>
    </row>
    <row r="92" spans="1:20" x14ac:dyDescent="0.25">
      <c r="A92" s="4">
        <v>2065839176669</v>
      </c>
      <c r="B92" s="4" t="s">
        <v>337</v>
      </c>
      <c r="C92" t="s">
        <v>20</v>
      </c>
      <c r="D92" t="s">
        <v>21</v>
      </c>
      <c r="E92" t="s">
        <v>22</v>
      </c>
      <c r="F92" t="s">
        <v>316</v>
      </c>
      <c r="G92" t="s">
        <v>332</v>
      </c>
      <c r="I92" t="s">
        <v>333</v>
      </c>
      <c r="J92" t="s">
        <v>334</v>
      </c>
      <c r="K92" t="s">
        <v>335</v>
      </c>
      <c r="L92" t="s">
        <v>90</v>
      </c>
      <c r="M92" t="s">
        <v>91</v>
      </c>
      <c r="N92" t="s">
        <v>30</v>
      </c>
      <c r="O92" t="s">
        <v>194</v>
      </c>
      <c r="P92">
        <v>7</v>
      </c>
      <c r="Q92" s="5">
        <v>109.9</v>
      </c>
      <c r="R92" s="5">
        <f>Tabella3[[#This Row],[PREZZO RETAIL]]*Tabella3[[#This Row],[Quantità]]</f>
        <v>769.30000000000007</v>
      </c>
      <c r="S92" s="5">
        <v>44</v>
      </c>
      <c r="T92" s="5">
        <f>Tabella3[[#This Row],[PREZZO WHOLESALE]]*Tabella3[[#This Row],[Quantità]]</f>
        <v>308</v>
      </c>
    </row>
    <row r="93" spans="1:20" x14ac:dyDescent="0.25">
      <c r="A93" s="4">
        <v>2097767998648</v>
      </c>
      <c r="B93" s="4" t="s">
        <v>338</v>
      </c>
      <c r="C93" t="s">
        <v>20</v>
      </c>
      <c r="D93" t="s">
        <v>21</v>
      </c>
      <c r="E93" t="s">
        <v>22</v>
      </c>
      <c r="F93" t="s">
        <v>316</v>
      </c>
      <c r="G93" t="s">
        <v>332</v>
      </c>
      <c r="I93" t="s">
        <v>333</v>
      </c>
      <c r="J93" t="s">
        <v>334</v>
      </c>
      <c r="K93" t="s">
        <v>335</v>
      </c>
      <c r="L93" t="s">
        <v>90</v>
      </c>
      <c r="M93" t="s">
        <v>91</v>
      </c>
      <c r="N93" t="s">
        <v>30</v>
      </c>
      <c r="O93" t="s">
        <v>339</v>
      </c>
      <c r="P93">
        <v>7</v>
      </c>
      <c r="Q93" s="5">
        <v>109.9</v>
      </c>
      <c r="R93" s="5">
        <f>Tabella3[[#This Row],[PREZZO RETAIL]]*Tabella3[[#This Row],[Quantità]]</f>
        <v>769.30000000000007</v>
      </c>
      <c r="S93" s="5">
        <v>44</v>
      </c>
      <c r="T93" s="5">
        <f>Tabella3[[#This Row],[PREZZO WHOLESALE]]*Tabella3[[#This Row],[Quantità]]</f>
        <v>308</v>
      </c>
    </row>
    <row r="94" spans="1:20" x14ac:dyDescent="0.25">
      <c r="A94" s="4">
        <v>2057354998772</v>
      </c>
      <c r="B94" s="4" t="s">
        <v>340</v>
      </c>
      <c r="C94" t="s">
        <v>20</v>
      </c>
      <c r="D94" t="s">
        <v>21</v>
      </c>
      <c r="E94" t="s">
        <v>22</v>
      </c>
      <c r="F94" t="s">
        <v>316</v>
      </c>
      <c r="G94" t="s">
        <v>332</v>
      </c>
      <c r="I94" t="s">
        <v>333</v>
      </c>
      <c r="J94" t="s">
        <v>334</v>
      </c>
      <c r="K94" t="s">
        <v>335</v>
      </c>
      <c r="L94" t="s">
        <v>90</v>
      </c>
      <c r="M94" t="s">
        <v>91</v>
      </c>
      <c r="N94" t="s">
        <v>30</v>
      </c>
      <c r="O94" t="s">
        <v>341</v>
      </c>
      <c r="P94">
        <v>7</v>
      </c>
      <c r="Q94" s="5">
        <v>109.9</v>
      </c>
      <c r="R94" s="5">
        <f>Tabella3[[#This Row],[PREZZO RETAIL]]*Tabella3[[#This Row],[Quantità]]</f>
        <v>769.30000000000007</v>
      </c>
      <c r="S94" s="5">
        <v>44</v>
      </c>
      <c r="T94" s="5">
        <f>Tabella3[[#This Row],[PREZZO WHOLESALE]]*Tabella3[[#This Row],[Quantità]]</f>
        <v>308</v>
      </c>
    </row>
    <row r="95" spans="1:20" x14ac:dyDescent="0.25">
      <c r="A95" s="4">
        <v>2033026161026</v>
      </c>
      <c r="B95" s="4" t="s">
        <v>342</v>
      </c>
      <c r="C95" t="s">
        <v>20</v>
      </c>
      <c r="D95" t="s">
        <v>21</v>
      </c>
      <c r="E95" t="s">
        <v>22</v>
      </c>
      <c r="F95" t="s">
        <v>316</v>
      </c>
      <c r="G95" t="s">
        <v>332</v>
      </c>
      <c r="I95" t="s">
        <v>333</v>
      </c>
      <c r="J95" t="s">
        <v>334</v>
      </c>
      <c r="K95" t="s">
        <v>335</v>
      </c>
      <c r="L95" t="s">
        <v>90</v>
      </c>
      <c r="M95" t="s">
        <v>91</v>
      </c>
      <c r="N95" t="s">
        <v>30</v>
      </c>
      <c r="O95" t="s">
        <v>196</v>
      </c>
      <c r="P95">
        <v>7</v>
      </c>
      <c r="Q95" s="5">
        <v>109.9</v>
      </c>
      <c r="R95" s="5">
        <f>Tabella3[[#This Row],[PREZZO RETAIL]]*Tabella3[[#This Row],[Quantità]]</f>
        <v>769.30000000000007</v>
      </c>
      <c r="S95" s="5">
        <v>44</v>
      </c>
      <c r="T95" s="5">
        <f>Tabella3[[#This Row],[PREZZO WHOLESALE]]*Tabella3[[#This Row],[Quantità]]</f>
        <v>308</v>
      </c>
    </row>
    <row r="96" spans="1:20" ht="99.95" customHeight="1" x14ac:dyDescent="0.25">
      <c r="A96" s="4">
        <v>2089439175419</v>
      </c>
      <c r="B96" s="4">
        <v>7618483445114</v>
      </c>
      <c r="C96" t="s">
        <v>20</v>
      </c>
      <c r="D96" t="s">
        <v>21</v>
      </c>
      <c r="E96" t="s">
        <v>22</v>
      </c>
      <c r="F96" t="s">
        <v>316</v>
      </c>
      <c r="G96" t="s">
        <v>343</v>
      </c>
      <c r="I96" t="s">
        <v>344</v>
      </c>
      <c r="J96" t="s">
        <v>345</v>
      </c>
      <c r="K96" t="s">
        <v>346</v>
      </c>
      <c r="L96" t="s">
        <v>347</v>
      </c>
      <c r="M96" t="s">
        <v>348</v>
      </c>
      <c r="N96" t="s">
        <v>203</v>
      </c>
      <c r="O96" t="s">
        <v>229</v>
      </c>
      <c r="P96">
        <v>7</v>
      </c>
      <c r="Q96" s="5">
        <v>140</v>
      </c>
      <c r="R96" s="5">
        <f>Tabella3[[#This Row],[PREZZO RETAIL]]*Tabella3[[#This Row],[Quantità]]</f>
        <v>980</v>
      </c>
      <c r="S96" s="5">
        <v>56</v>
      </c>
      <c r="T96" s="5">
        <f>Tabella3[[#This Row],[PREZZO WHOLESALE]]*Tabella3[[#This Row],[Quantità]]</f>
        <v>392</v>
      </c>
    </row>
    <row r="97" spans="1:21" ht="99.95" customHeight="1" x14ac:dyDescent="0.25">
      <c r="A97" s="4">
        <v>2058252544603</v>
      </c>
      <c r="B97" s="4">
        <v>7618483449419</v>
      </c>
      <c r="C97" t="s">
        <v>20</v>
      </c>
      <c r="D97" t="s">
        <v>21</v>
      </c>
      <c r="E97" t="s">
        <v>22</v>
      </c>
      <c r="F97" t="s">
        <v>349</v>
      </c>
      <c r="G97" t="s">
        <v>350</v>
      </c>
      <c r="I97" t="s">
        <v>351</v>
      </c>
      <c r="J97" t="s">
        <v>352</v>
      </c>
      <c r="K97" t="s">
        <v>60</v>
      </c>
      <c r="L97" t="s">
        <v>353</v>
      </c>
      <c r="M97" t="s">
        <v>354</v>
      </c>
      <c r="N97" t="s">
        <v>203</v>
      </c>
      <c r="O97">
        <v>27</v>
      </c>
      <c r="P97">
        <v>7</v>
      </c>
      <c r="Q97" s="5">
        <v>99.9</v>
      </c>
      <c r="R97" s="5">
        <f>Tabella3[[#This Row],[PREZZO RETAIL]]*Tabella3[[#This Row],[Quantità]]</f>
        <v>699.30000000000007</v>
      </c>
      <c r="S97" s="5">
        <v>40</v>
      </c>
      <c r="T97" s="5">
        <f>Tabella3[[#This Row],[PREZZO WHOLESALE]]*Tabella3[[#This Row],[Quantità]]</f>
        <v>280</v>
      </c>
    </row>
    <row r="98" spans="1:21" x14ac:dyDescent="0.25">
      <c r="A98" s="4">
        <v>2091556312004</v>
      </c>
      <c r="B98" s="4">
        <v>7618483449426</v>
      </c>
      <c r="C98" t="s">
        <v>20</v>
      </c>
      <c r="D98" t="s">
        <v>21</v>
      </c>
      <c r="E98" t="s">
        <v>22</v>
      </c>
      <c r="F98" t="s">
        <v>349</v>
      </c>
      <c r="G98" t="s">
        <v>350</v>
      </c>
      <c r="I98" t="s">
        <v>351</v>
      </c>
      <c r="J98" t="s">
        <v>352</v>
      </c>
      <c r="K98" t="s">
        <v>60</v>
      </c>
      <c r="L98" t="s">
        <v>353</v>
      </c>
      <c r="M98" t="s">
        <v>354</v>
      </c>
      <c r="N98" t="s">
        <v>203</v>
      </c>
      <c r="O98">
        <v>28</v>
      </c>
      <c r="P98">
        <v>7</v>
      </c>
      <c r="Q98" s="5">
        <v>99.9</v>
      </c>
      <c r="R98" s="5">
        <f>Tabella3[[#This Row],[PREZZO RETAIL]]*Tabella3[[#This Row],[Quantità]]</f>
        <v>699.30000000000007</v>
      </c>
      <c r="S98" s="5">
        <v>40</v>
      </c>
      <c r="T98" s="5">
        <f>Tabella3[[#This Row],[PREZZO WHOLESALE]]*Tabella3[[#This Row],[Quantità]]</f>
        <v>280</v>
      </c>
    </row>
    <row r="99" spans="1:21" ht="99.95" customHeight="1" x14ac:dyDescent="0.25">
      <c r="A99" s="4">
        <v>2027116668601</v>
      </c>
      <c r="B99" s="4">
        <v>7618584851777</v>
      </c>
      <c r="C99" t="s">
        <v>20</v>
      </c>
      <c r="D99" t="s">
        <v>21</v>
      </c>
      <c r="E99" t="s">
        <v>22</v>
      </c>
      <c r="F99" t="s">
        <v>349</v>
      </c>
      <c r="G99" t="s">
        <v>355</v>
      </c>
      <c r="I99" t="s">
        <v>356</v>
      </c>
      <c r="J99" t="s">
        <v>357</v>
      </c>
      <c r="K99" t="s">
        <v>358</v>
      </c>
      <c r="L99" t="s">
        <v>90</v>
      </c>
      <c r="M99" t="s">
        <v>359</v>
      </c>
      <c r="N99" t="s">
        <v>203</v>
      </c>
      <c r="O99">
        <v>26</v>
      </c>
      <c r="P99">
        <v>7</v>
      </c>
      <c r="Q99" s="5">
        <v>84</v>
      </c>
      <c r="R99" s="5">
        <f>Tabella3[[#This Row],[PREZZO RETAIL]]*Tabella3[[#This Row],[Quantità]]</f>
        <v>588</v>
      </c>
      <c r="S99" s="5">
        <v>33.6</v>
      </c>
      <c r="T99" s="5">
        <f>Tabella3[[#This Row],[PREZZO WHOLESALE]]*Tabella3[[#This Row],[Quantità]]</f>
        <v>235.20000000000002</v>
      </c>
    </row>
    <row r="100" spans="1:21" ht="99.95" customHeight="1" x14ac:dyDescent="0.25">
      <c r="A100" s="4">
        <v>2038209321334</v>
      </c>
      <c r="B100" s="4" t="s">
        <v>360</v>
      </c>
      <c r="C100" t="s">
        <v>20</v>
      </c>
      <c r="D100" t="s">
        <v>21</v>
      </c>
      <c r="E100" t="s">
        <v>22</v>
      </c>
      <c r="F100" t="s">
        <v>361</v>
      </c>
      <c r="G100" t="s">
        <v>362</v>
      </c>
      <c r="I100" t="s">
        <v>363</v>
      </c>
      <c r="J100" t="s">
        <v>364</v>
      </c>
      <c r="K100" t="s">
        <v>365</v>
      </c>
      <c r="L100" t="s">
        <v>320</v>
      </c>
      <c r="M100" t="s">
        <v>321</v>
      </c>
      <c r="N100" t="s">
        <v>30</v>
      </c>
      <c r="O100" t="s">
        <v>31</v>
      </c>
      <c r="P100">
        <v>4</v>
      </c>
      <c r="Q100" s="5">
        <v>59.9</v>
      </c>
      <c r="R100" s="5">
        <f>Tabella3[[#This Row],[PREZZO RETAIL]]*Tabella3[[#This Row],[Quantità]]</f>
        <v>239.6</v>
      </c>
      <c r="S100" s="5">
        <v>24</v>
      </c>
      <c r="T100" s="5">
        <f>Tabella3[[#This Row],[PREZZO WHOLESALE]]*Tabella3[[#This Row],[Quantità]]</f>
        <v>96</v>
      </c>
    </row>
    <row r="101" spans="1:21" x14ac:dyDescent="0.25">
      <c r="A101" s="4">
        <v>2053887133307</v>
      </c>
      <c r="B101" s="4" t="s">
        <v>366</v>
      </c>
      <c r="C101" t="s">
        <v>20</v>
      </c>
      <c r="D101" t="s">
        <v>21</v>
      </c>
      <c r="E101" t="s">
        <v>22</v>
      </c>
      <c r="F101" t="s">
        <v>361</v>
      </c>
      <c r="G101" t="s">
        <v>362</v>
      </c>
      <c r="I101" t="s">
        <v>363</v>
      </c>
      <c r="J101" t="s">
        <v>364</v>
      </c>
      <c r="K101" t="s">
        <v>365</v>
      </c>
      <c r="L101" t="s">
        <v>320</v>
      </c>
      <c r="M101" t="s">
        <v>321</v>
      </c>
      <c r="N101" t="s">
        <v>30</v>
      </c>
      <c r="O101" t="s">
        <v>41</v>
      </c>
      <c r="P101">
        <v>4</v>
      </c>
      <c r="Q101" s="5">
        <v>59.9</v>
      </c>
      <c r="R101" s="5">
        <f>Tabella3[[#This Row],[PREZZO RETAIL]]*Tabella3[[#This Row],[Quantità]]</f>
        <v>239.6</v>
      </c>
      <c r="S101" s="5">
        <v>24</v>
      </c>
      <c r="T101" s="5">
        <f>Tabella3[[#This Row],[PREZZO WHOLESALE]]*Tabella3[[#This Row],[Quantità]]</f>
        <v>96</v>
      </c>
    </row>
    <row r="102" spans="1:21" x14ac:dyDescent="0.25">
      <c r="A102" s="4">
        <v>2051961402172</v>
      </c>
      <c r="B102" s="4" t="s">
        <v>367</v>
      </c>
      <c r="C102" t="s">
        <v>20</v>
      </c>
      <c r="D102" t="s">
        <v>21</v>
      </c>
      <c r="E102" t="s">
        <v>22</v>
      </c>
      <c r="F102" t="s">
        <v>361</v>
      </c>
      <c r="G102" t="s">
        <v>362</v>
      </c>
      <c r="I102" t="s">
        <v>363</v>
      </c>
      <c r="J102" t="s">
        <v>364</v>
      </c>
      <c r="K102" t="s">
        <v>365</v>
      </c>
      <c r="L102" t="s">
        <v>320</v>
      </c>
      <c r="M102" t="s">
        <v>321</v>
      </c>
      <c r="N102" t="s">
        <v>30</v>
      </c>
      <c r="O102" t="s">
        <v>121</v>
      </c>
      <c r="P102">
        <v>3</v>
      </c>
      <c r="Q102" s="5">
        <v>59.9</v>
      </c>
      <c r="R102" s="5">
        <f>Tabella3[[#This Row],[PREZZO RETAIL]]*Tabella3[[#This Row],[Quantità]]</f>
        <v>179.7</v>
      </c>
      <c r="S102" s="5">
        <v>24</v>
      </c>
      <c r="T102" s="5">
        <f>Tabella3[[#This Row],[PREZZO WHOLESALE]]*Tabella3[[#This Row],[Quantità]]</f>
        <v>72</v>
      </c>
    </row>
    <row r="103" spans="1:21" ht="99.95" customHeight="1" x14ac:dyDescent="0.25">
      <c r="A103" s="4">
        <v>2024185976231</v>
      </c>
      <c r="B103" s="4" t="s">
        <v>368</v>
      </c>
      <c r="C103" t="s">
        <v>20</v>
      </c>
      <c r="D103" t="s">
        <v>21</v>
      </c>
      <c r="E103" t="s">
        <v>22</v>
      </c>
      <c r="F103" t="s">
        <v>361</v>
      </c>
      <c r="G103" t="s">
        <v>369</v>
      </c>
      <c r="I103" t="s">
        <v>370</v>
      </c>
      <c r="J103" t="s">
        <v>371</v>
      </c>
      <c r="K103" t="s">
        <v>60</v>
      </c>
      <c r="L103" t="s">
        <v>36</v>
      </c>
      <c r="M103" t="s">
        <v>37</v>
      </c>
      <c r="N103" t="s">
        <v>151</v>
      </c>
      <c r="O103" t="s">
        <v>39</v>
      </c>
      <c r="P103">
        <v>6</v>
      </c>
      <c r="Q103" s="5">
        <v>69.900000000000006</v>
      </c>
      <c r="R103" s="5">
        <f>Tabella3[[#This Row],[PREZZO RETAIL]]*Tabella3[[#This Row],[Quantità]]</f>
        <v>419.40000000000003</v>
      </c>
      <c r="S103" s="5">
        <v>28</v>
      </c>
      <c r="T103" s="5">
        <f>Tabella3[[#This Row],[PREZZO WHOLESALE]]*Tabella3[[#This Row],[Quantità]]</f>
        <v>168</v>
      </c>
    </row>
    <row r="104" spans="1:21" x14ac:dyDescent="0.25">
      <c r="A104" s="4">
        <v>2015319155905</v>
      </c>
      <c r="B104" s="4" t="s">
        <v>372</v>
      </c>
      <c r="C104" t="s">
        <v>20</v>
      </c>
      <c r="D104" t="s">
        <v>21</v>
      </c>
      <c r="E104" t="s">
        <v>22</v>
      </c>
      <c r="F104" t="s">
        <v>361</v>
      </c>
      <c r="G104" t="s">
        <v>362</v>
      </c>
      <c r="I104" t="s">
        <v>373</v>
      </c>
      <c r="J104" t="s">
        <v>364</v>
      </c>
      <c r="K104" t="s">
        <v>365</v>
      </c>
      <c r="L104" t="s">
        <v>36</v>
      </c>
      <c r="M104" t="s">
        <v>37</v>
      </c>
      <c r="N104" t="s">
        <v>30</v>
      </c>
      <c r="O104" t="s">
        <v>31</v>
      </c>
      <c r="P104">
        <v>1</v>
      </c>
      <c r="Q104" s="5">
        <v>59.9</v>
      </c>
      <c r="R104" s="5">
        <f>Tabella3[[#This Row],[PREZZO RETAIL]]*Tabella3[[#This Row],[Quantità]]</f>
        <v>59.9</v>
      </c>
      <c r="S104" s="5">
        <v>24</v>
      </c>
      <c r="T104" s="5">
        <f>Tabella3[[#This Row],[PREZZO WHOLESALE]]*Tabella3[[#This Row],[Quantità]]</f>
        <v>24</v>
      </c>
    </row>
    <row r="105" spans="1:21" ht="99.95" customHeight="1" x14ac:dyDescent="0.25">
      <c r="A105" s="4">
        <v>2015617421139</v>
      </c>
      <c r="B105" s="4" t="s">
        <v>374</v>
      </c>
      <c r="C105" t="s">
        <v>20</v>
      </c>
      <c r="D105" t="s">
        <v>21</v>
      </c>
      <c r="E105" t="s">
        <v>22</v>
      </c>
      <c r="F105" t="s">
        <v>361</v>
      </c>
      <c r="G105" t="s">
        <v>375</v>
      </c>
      <c r="I105" t="s">
        <v>376</v>
      </c>
      <c r="J105" t="s">
        <v>371</v>
      </c>
      <c r="L105" t="s">
        <v>36</v>
      </c>
      <c r="M105" t="s">
        <v>37</v>
      </c>
      <c r="N105" t="s">
        <v>30</v>
      </c>
      <c r="O105" t="s">
        <v>39</v>
      </c>
      <c r="P105">
        <v>5</v>
      </c>
      <c r="Q105" s="5">
        <v>59.9</v>
      </c>
      <c r="R105" s="5">
        <f>Tabella3[[#This Row],[PREZZO RETAIL]]*Tabella3[[#This Row],[Quantità]]</f>
        <v>299.5</v>
      </c>
      <c r="S105" s="5">
        <v>24</v>
      </c>
      <c r="T105" s="5">
        <f>Tabella3[[#This Row],[PREZZO WHOLESALE]]*Tabella3[[#This Row],[Quantità]]</f>
        <v>120</v>
      </c>
    </row>
    <row r="106" spans="1:21" ht="99.95" customHeight="1" x14ac:dyDescent="0.25">
      <c r="A106" s="4">
        <v>2084542543124</v>
      </c>
      <c r="B106" s="4">
        <v>7618483571035</v>
      </c>
      <c r="C106" t="s">
        <v>20</v>
      </c>
      <c r="D106" t="s">
        <v>21</v>
      </c>
      <c r="E106" t="s">
        <v>22</v>
      </c>
      <c r="F106" t="s">
        <v>361</v>
      </c>
      <c r="G106" t="s">
        <v>377</v>
      </c>
      <c r="I106" t="s">
        <v>378</v>
      </c>
      <c r="J106" t="s">
        <v>379</v>
      </c>
      <c r="K106" t="s">
        <v>380</v>
      </c>
      <c r="L106" t="s">
        <v>381</v>
      </c>
      <c r="M106" t="s">
        <v>382</v>
      </c>
      <c r="N106" t="s">
        <v>383</v>
      </c>
      <c r="O106" t="s">
        <v>39</v>
      </c>
      <c r="P106">
        <v>2</v>
      </c>
      <c r="Q106" s="5">
        <v>39.9</v>
      </c>
      <c r="R106" s="5">
        <f>Tabella3[[#This Row],[PREZZO RETAIL]]*Tabella3[[#This Row],[Quantità]]</f>
        <v>79.8</v>
      </c>
      <c r="S106" s="5">
        <v>16</v>
      </c>
      <c r="T106" s="5">
        <f>Tabella3[[#This Row],[PREZZO WHOLESALE]]*Tabella3[[#This Row],[Quantità]]</f>
        <v>32</v>
      </c>
    </row>
    <row r="107" spans="1:21" ht="99.95" customHeight="1" x14ac:dyDescent="0.25">
      <c r="A107" s="4">
        <v>2092536478673</v>
      </c>
      <c r="B107" s="4">
        <v>7613402664522</v>
      </c>
      <c r="C107" t="s">
        <v>20</v>
      </c>
      <c r="D107" t="s">
        <v>21</v>
      </c>
      <c r="E107" t="s">
        <v>22</v>
      </c>
      <c r="F107" t="s">
        <v>384</v>
      </c>
      <c r="G107" t="s">
        <v>385</v>
      </c>
      <c r="I107" t="s">
        <v>386</v>
      </c>
      <c r="J107" t="s">
        <v>387</v>
      </c>
      <c r="K107" t="s">
        <v>114</v>
      </c>
      <c r="L107" t="s">
        <v>388</v>
      </c>
      <c r="M107" t="s">
        <v>389</v>
      </c>
      <c r="N107" t="s">
        <v>390</v>
      </c>
      <c r="O107" t="s">
        <v>39</v>
      </c>
      <c r="P107">
        <v>16</v>
      </c>
      <c r="Q107" s="5">
        <v>80</v>
      </c>
      <c r="R107" s="5">
        <f>Tabella3[[#This Row],[PREZZO RETAIL]]*Tabella3[[#This Row],[Quantità]]</f>
        <v>1280</v>
      </c>
      <c r="S107" s="5">
        <v>32</v>
      </c>
      <c r="T107" s="5">
        <f>Tabella3[[#This Row],[PREZZO WHOLESALE]]*Tabella3[[#This Row],[Quantità]]</f>
        <v>512</v>
      </c>
    </row>
    <row r="108" spans="1:21" ht="99.95" customHeight="1" x14ac:dyDescent="0.25">
      <c r="A108" s="4">
        <v>2046084569710</v>
      </c>
      <c r="B108" s="4">
        <v>7618483382471</v>
      </c>
      <c r="C108" t="s">
        <v>20</v>
      </c>
      <c r="D108" t="s">
        <v>21</v>
      </c>
      <c r="E108" t="s">
        <v>391</v>
      </c>
      <c r="F108" t="s">
        <v>392</v>
      </c>
      <c r="G108" t="s">
        <v>393</v>
      </c>
      <c r="I108" t="s">
        <v>394</v>
      </c>
      <c r="J108" t="s">
        <v>395</v>
      </c>
      <c r="K108" t="s">
        <v>396</v>
      </c>
      <c r="L108" t="s">
        <v>397</v>
      </c>
      <c r="M108" t="s">
        <v>398</v>
      </c>
      <c r="N108" t="s">
        <v>203</v>
      </c>
      <c r="O108" t="s">
        <v>40</v>
      </c>
      <c r="P108">
        <v>6</v>
      </c>
      <c r="Q108" s="5">
        <v>39.9</v>
      </c>
      <c r="R108" s="5">
        <f>Tabella3[[#This Row],[PREZZO RETAIL]]*Tabella3[[#This Row],[Quantità]]</f>
        <v>239.39999999999998</v>
      </c>
      <c r="S108" s="5">
        <v>15.4</v>
      </c>
      <c r="T108" s="5">
        <f>Tabella3[[#This Row],[PREZZO WHOLESALE]]*Tabella3[[#This Row],[Quantità]]</f>
        <v>92.4</v>
      </c>
    </row>
    <row r="109" spans="1:21" x14ac:dyDescent="0.25">
      <c r="A109" s="4">
        <v>2077819321648</v>
      </c>
      <c r="B109" s="4">
        <v>7618483382488</v>
      </c>
      <c r="C109" t="s">
        <v>20</v>
      </c>
      <c r="D109" t="s">
        <v>21</v>
      </c>
      <c r="E109" t="s">
        <v>391</v>
      </c>
      <c r="F109" t="s">
        <v>392</v>
      </c>
      <c r="G109" t="s">
        <v>393</v>
      </c>
      <c r="I109" t="s">
        <v>394</v>
      </c>
      <c r="J109" t="s">
        <v>395</v>
      </c>
      <c r="K109" t="s">
        <v>396</v>
      </c>
      <c r="L109" t="s">
        <v>397</v>
      </c>
      <c r="M109" t="s">
        <v>398</v>
      </c>
      <c r="N109" t="s">
        <v>203</v>
      </c>
      <c r="O109" t="s">
        <v>31</v>
      </c>
      <c r="P109">
        <v>8</v>
      </c>
      <c r="Q109" s="5">
        <v>39.9</v>
      </c>
      <c r="R109" s="5">
        <f>Tabella3[[#This Row],[PREZZO RETAIL]]*Tabella3[[#This Row],[Quantità]]</f>
        <v>319.2</v>
      </c>
      <c r="S109" s="5">
        <v>15.4</v>
      </c>
      <c r="T109" s="5">
        <f>Tabella3[[#This Row],[PREZZO WHOLESALE]]*Tabella3[[#This Row],[Quantità]]</f>
        <v>123.2</v>
      </c>
    </row>
    <row r="110" spans="1:21" x14ac:dyDescent="0.25">
      <c r="A110" s="4">
        <v>2022367690272</v>
      </c>
      <c r="B110" s="4">
        <v>7618483382495</v>
      </c>
      <c r="C110" t="s">
        <v>20</v>
      </c>
      <c r="D110" t="s">
        <v>21</v>
      </c>
      <c r="E110" t="s">
        <v>391</v>
      </c>
      <c r="F110" t="s">
        <v>392</v>
      </c>
      <c r="G110" t="s">
        <v>393</v>
      </c>
      <c r="I110" t="s">
        <v>394</v>
      </c>
      <c r="J110" t="s">
        <v>395</v>
      </c>
      <c r="K110" t="s">
        <v>396</v>
      </c>
      <c r="L110" t="s">
        <v>397</v>
      </c>
      <c r="M110" t="s">
        <v>398</v>
      </c>
      <c r="N110" t="s">
        <v>203</v>
      </c>
      <c r="O110" t="s">
        <v>41</v>
      </c>
      <c r="P110">
        <v>6</v>
      </c>
      <c r="Q110" s="5">
        <v>39.9</v>
      </c>
      <c r="R110" s="5">
        <f>Tabella3[[#This Row],[PREZZO RETAIL]]*Tabella3[[#This Row],[Quantità]]</f>
        <v>239.39999999999998</v>
      </c>
      <c r="S110" s="5">
        <v>15.4</v>
      </c>
      <c r="T110" s="5">
        <f>Tabella3[[#This Row],[PREZZO WHOLESALE]]*Tabella3[[#This Row],[Quantità]]</f>
        <v>92.4</v>
      </c>
    </row>
    <row r="111" spans="1:21" ht="26.25" x14ac:dyDescent="0.4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6">
        <f>SUBTOTAL(109,Tabella3[Quantità])</f>
        <v>631</v>
      </c>
      <c r="Q111" s="7"/>
      <c r="R111" s="8">
        <f>SUBTOTAL(109,Tabella3[TOT RETAIL])</f>
        <v>69736.100000000064</v>
      </c>
      <c r="S111" s="8"/>
      <c r="T111" s="9">
        <f>SUBTOTAL(109,Tabella3[TOT WHOLESALE])</f>
        <v>27893.200000000004</v>
      </c>
      <c r="U111" s="6"/>
    </row>
    <row r="112" spans="1:21" x14ac:dyDescent="0.25">
      <c r="R112" s="10">
        <f>R111/P111</f>
        <v>110.51679873217125</v>
      </c>
      <c r="S112" s="10"/>
      <c r="T112" s="10">
        <f>T111/P111</f>
        <v>44.204754358161658</v>
      </c>
    </row>
    <row r="113" spans="1:6" x14ac:dyDescent="0.25">
      <c r="A113" s="2" t="s">
        <v>2</v>
      </c>
      <c r="B113" s="2" t="s">
        <v>3</v>
      </c>
      <c r="C113" s="2" t="s">
        <v>4</v>
      </c>
      <c r="D113" s="2" t="s">
        <v>5</v>
      </c>
      <c r="E113" s="2" t="s">
        <v>399</v>
      </c>
      <c r="F113" s="2" t="s">
        <v>400</v>
      </c>
    </row>
    <row r="114" spans="1:6" x14ac:dyDescent="0.25">
      <c r="A114" t="s">
        <v>20</v>
      </c>
      <c r="B114" t="s">
        <v>21</v>
      </c>
      <c r="C114" t="s">
        <v>22</v>
      </c>
      <c r="D114" t="s">
        <v>23</v>
      </c>
      <c r="E114">
        <f>SUMIF($F$1:$F$110,Tabella4[[#This Row],[CATEGORIA]],$P$1:$P$110)</f>
        <v>59</v>
      </c>
      <c r="F114" s="11">
        <f>SUMIF($F$1:$F$110,Tabella4[[#This Row],[CATEGORIA]],$R$1:$R$110)/Tabella4[[#This Row],[QUANTITà]]</f>
        <v>128.88305084745764</v>
      </c>
    </row>
    <row r="115" spans="1:6" x14ac:dyDescent="0.25">
      <c r="A115" t="s">
        <v>20</v>
      </c>
      <c r="B115" t="s">
        <v>21</v>
      </c>
      <c r="C115" t="s">
        <v>22</v>
      </c>
      <c r="D115" t="s">
        <v>43</v>
      </c>
      <c r="E115">
        <f>SUMIF($F$1:$F$110,Tabella4[[#This Row],[CATEGORIA]],$P$1:$P$110)</f>
        <v>13</v>
      </c>
      <c r="F115" s="11">
        <f>SUMIF($F$1:$F$110,Tabella4[[#This Row],[CATEGORIA]],$R$1:$R$110)/Tabella4[[#This Row],[QUANTITà]]</f>
        <v>98.369230769230782</v>
      </c>
    </row>
    <row r="116" spans="1:6" x14ac:dyDescent="0.25">
      <c r="A116" t="s">
        <v>20</v>
      </c>
      <c r="B116" t="s">
        <v>21</v>
      </c>
      <c r="C116" t="s">
        <v>22</v>
      </c>
      <c r="D116" t="s">
        <v>85</v>
      </c>
      <c r="E116">
        <f>SUMIF($F$1:$F$110,Tabella4[[#This Row],[CATEGORIA]],$P$1:$P$110)</f>
        <v>74</v>
      </c>
      <c r="F116" s="11">
        <f>SUMIF($F$1:$F$110,Tabella4[[#This Row],[CATEGORIA]],$R$1:$R$110)/Tabella4[[#This Row],[QUANTITà]]</f>
        <v>200.31351351351353</v>
      </c>
    </row>
    <row r="117" spans="1:6" x14ac:dyDescent="0.25">
      <c r="A117" t="s">
        <v>20</v>
      </c>
      <c r="B117" t="s">
        <v>21</v>
      </c>
      <c r="C117" t="s">
        <v>22</v>
      </c>
      <c r="D117" t="s">
        <v>135</v>
      </c>
      <c r="E117">
        <f>SUMIF($F$1:$F$110,Tabella4[[#This Row],[CATEGORIA]],$P$1:$P$110)</f>
        <v>79</v>
      </c>
      <c r="F117" s="11">
        <f>SUMIF($F$1:$F$110,Tabella4[[#This Row],[CATEGORIA]],$R$1:$R$110)/Tabella4[[#This Row],[QUANTITà]]</f>
        <v>102.43164556962023</v>
      </c>
    </row>
    <row r="118" spans="1:6" x14ac:dyDescent="0.25">
      <c r="A118" t="s">
        <v>20</v>
      </c>
      <c r="B118" t="s">
        <v>21</v>
      </c>
      <c r="C118" t="s">
        <v>22</v>
      </c>
      <c r="D118" t="s">
        <v>175</v>
      </c>
      <c r="E118">
        <f>SUMIF($F$1:$F$110,Tabella4[[#This Row],[CATEGORIA]],$P$1:$P$110)</f>
        <v>25</v>
      </c>
      <c r="F118" s="11">
        <f>SUMIF($F$1:$F$110,Tabella4[[#This Row],[CATEGORIA]],$R$1:$R$110)/Tabella4[[#This Row],[QUANTITà]]</f>
        <v>30</v>
      </c>
    </row>
    <row r="119" spans="1:6" x14ac:dyDescent="0.25">
      <c r="A119" t="s">
        <v>20</v>
      </c>
      <c r="B119" t="s">
        <v>21</v>
      </c>
      <c r="C119" t="s">
        <v>22</v>
      </c>
      <c r="D119" t="s">
        <v>182</v>
      </c>
      <c r="E119">
        <f>SUMIF($F$1:$F$110,Tabella4[[#This Row],[CATEGORIA]],$P$1:$P$110)</f>
        <v>191</v>
      </c>
      <c r="F119" s="11">
        <f>SUMIF($F$1:$F$110,Tabella4[[#This Row],[CATEGORIA]],$R$1:$R$110)/Tabella4[[#This Row],[QUANTITà]]</f>
        <v>108.51204188481675</v>
      </c>
    </row>
    <row r="120" spans="1:6" x14ac:dyDescent="0.25">
      <c r="A120" t="s">
        <v>20</v>
      </c>
      <c r="B120" t="s">
        <v>21</v>
      </c>
      <c r="C120" t="s">
        <v>22</v>
      </c>
      <c r="D120" t="s">
        <v>246</v>
      </c>
      <c r="E120">
        <f>SUMIF($F$1:$F$110,Tabella4[[#This Row],[CATEGORIA]],$P$1:$P$110)</f>
        <v>43</v>
      </c>
      <c r="F120" s="11">
        <f>SUMIF($F$1:$F$110,Tabella4[[#This Row],[CATEGORIA]],$R$1:$R$110)/Tabella4[[#This Row],[QUANTITà]]</f>
        <v>85.251162790697705</v>
      </c>
    </row>
    <row r="121" spans="1:6" x14ac:dyDescent="0.25">
      <c r="A121" t="s">
        <v>20</v>
      </c>
      <c r="B121" t="s">
        <v>21</v>
      </c>
      <c r="C121" t="s">
        <v>22</v>
      </c>
      <c r="D121" t="s">
        <v>316</v>
      </c>
      <c r="E121">
        <f>SUMIF($F$1:$F$110,Tabella4[[#This Row],[CATEGORIA]],$P$1:$P$110)</f>
        <v>65</v>
      </c>
      <c r="F121" s="11">
        <f>SUMIF($F$1:$F$110,Tabella4[[#This Row],[CATEGORIA]],$R$1:$R$110)/Tabella4[[#This Row],[QUANTITà]]</f>
        <v>110.98769230769231</v>
      </c>
    </row>
    <row r="122" spans="1:6" x14ac:dyDescent="0.25">
      <c r="A122" t="s">
        <v>20</v>
      </c>
      <c r="B122" t="s">
        <v>21</v>
      </c>
      <c r="C122" t="s">
        <v>22</v>
      </c>
      <c r="D122" t="s">
        <v>349</v>
      </c>
      <c r="E122">
        <f>SUMIF($F$1:$F$110,Tabella4[[#This Row],[CATEGORIA]],$P$1:$P$110)</f>
        <v>21</v>
      </c>
      <c r="F122" s="11">
        <f>SUMIF($F$1:$F$110,Tabella4[[#This Row],[CATEGORIA]],$R$1:$R$110)/Tabella4[[#This Row],[QUANTITà]]</f>
        <v>94.600000000000009</v>
      </c>
    </row>
    <row r="123" spans="1:6" x14ac:dyDescent="0.25">
      <c r="A123" t="s">
        <v>20</v>
      </c>
      <c r="B123" t="s">
        <v>21</v>
      </c>
      <c r="C123" t="s">
        <v>22</v>
      </c>
      <c r="D123" t="s">
        <v>361</v>
      </c>
      <c r="E123">
        <f>SUMIF($F$1:$F$110,Tabella4[[#This Row],[CATEGORIA]],$P$1:$P$110)</f>
        <v>25</v>
      </c>
      <c r="F123" s="11">
        <f>SUMIF($F$1:$F$110,Tabella4[[#This Row],[CATEGORIA]],$R$1:$R$110)/Tabella4[[#This Row],[QUANTITà]]</f>
        <v>60.7</v>
      </c>
    </row>
    <row r="124" spans="1:6" x14ac:dyDescent="0.25">
      <c r="A124" t="s">
        <v>20</v>
      </c>
      <c r="B124" t="s">
        <v>21</v>
      </c>
      <c r="C124" t="s">
        <v>22</v>
      </c>
      <c r="D124" t="s">
        <v>384</v>
      </c>
      <c r="E124">
        <f>SUMIF($F$1:$F$110,Tabella4[[#This Row],[CATEGORIA]],$P$1:$P$110)</f>
        <v>16</v>
      </c>
      <c r="F124" s="11">
        <f>SUMIF($F$1:$F$110,Tabella4[[#This Row],[CATEGORIA]],$R$1:$R$110)/Tabella4[[#This Row],[QUANTITà]]</f>
        <v>80</v>
      </c>
    </row>
    <row r="125" spans="1:6" x14ac:dyDescent="0.25">
      <c r="A125" t="s">
        <v>20</v>
      </c>
      <c r="B125" t="s">
        <v>21</v>
      </c>
      <c r="C125" t="s">
        <v>391</v>
      </c>
      <c r="D125" t="s">
        <v>392</v>
      </c>
      <c r="E125">
        <f>SUMIF($F$1:$F$110,Tabella4[[#This Row],[CATEGORIA]],$P$1:$P$110)</f>
        <v>20</v>
      </c>
      <c r="F125" s="11">
        <f>SUMIF($F$1:$F$110,Tabella4[[#This Row],[CATEGORIA]],$R$1:$R$110)/Tabella4[[#This Row],[QUANTITà]]</f>
        <v>39.899999999999991</v>
      </c>
    </row>
    <row r="126" spans="1:6" x14ac:dyDescent="0.25">
      <c r="E126">
        <f>SUBTOTAL(109,Tabella4[QUANTITà])</f>
        <v>631</v>
      </c>
      <c r="F126" s="11">
        <f>R112</f>
        <v>110.51679873217125</v>
      </c>
    </row>
  </sheetData>
  <sheetProtection formatCells="0" formatColumns="0" formatRows="0" insertColumns="0" insertRows="0" insertHyperlinks="0" deleteColumns="0" deleteRows="0" sort="0" autoFilter="0" pivotTables="0"/>
  <mergeCells count="3">
    <mergeCell ref="B1:U1"/>
    <mergeCell ref="A2:U2"/>
    <mergeCell ref="A111:O111"/>
  </mergeCells>
  <pageMargins left="0.23622047244094491" right="0.23622047244094491" top="0.74803149606299213" bottom="0.74803149606299213" header="0.31496062992125984" footer="0.31496062992125984"/>
  <pageSetup paperSize="9" scale="25" orientation="landscape" r:id="rId1"/>
  <drawing r:id="rId2"/>
  <tableParts count="2">
    <tablePart r:id="rId3"/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Foglio1</vt:lpstr>
      <vt:lpstr>Foglio1!Print_Area</vt:lpstr>
      <vt:lpstr>Foglio1!Print_Titles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2022-08-16T07:17:27Z</cp:lastPrinted>
  <dcterms:created xsi:type="dcterms:W3CDTF">2022-08-04T15:42:12Z</dcterms:created>
  <dcterms:modified xsi:type="dcterms:W3CDTF">2023-01-26T14:33:16Z</dcterms:modified>
  <cp:category/>
</cp:coreProperties>
</file>